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595" windowHeight="9960" tabRatio="682"/>
  </bookViews>
  <sheets>
    <sheet name="2019년_환경" sheetId="4" r:id="rId1"/>
  </sheets>
  <definedNames>
    <definedName name="_xlnm.Print_Area" localSheetId="0">'2019년_환경'!$A$1:$N$42</definedName>
  </definedNames>
  <calcPr calcId="124519"/>
</workbook>
</file>

<file path=xl/calcChain.xml><?xml version="1.0" encoding="utf-8"?>
<calcChain xmlns="http://schemas.openxmlformats.org/spreadsheetml/2006/main">
  <c r="N32" i="4"/>
  <c r="N34"/>
  <c r="F36" l="1"/>
  <c r="H9"/>
  <c r="I9" s="1"/>
  <c r="J9" s="1"/>
  <c r="K9" s="1"/>
  <c r="L9" s="1"/>
  <c r="M9" s="1"/>
  <c r="E8"/>
  <c r="F8"/>
  <c r="N5"/>
  <c r="I8" l="1"/>
  <c r="H8"/>
  <c r="G36" l="1"/>
  <c r="G8"/>
  <c r="F14"/>
  <c r="F24" s="1"/>
  <c r="F16"/>
  <c r="F18"/>
  <c r="F28" s="1"/>
  <c r="F21"/>
  <c r="F22" s="1"/>
  <c r="F23" s="1"/>
  <c r="J8"/>
  <c r="F29" l="1"/>
  <c r="F15"/>
  <c r="H36"/>
  <c r="H14"/>
  <c r="H24" s="1"/>
  <c r="H16"/>
  <c r="H21"/>
  <c r="H22" s="1"/>
  <c r="F25"/>
  <c r="F26"/>
  <c r="F17"/>
  <c r="F27" s="1"/>
  <c r="I14"/>
  <c r="G14"/>
  <c r="K8"/>
  <c r="H29" l="1"/>
  <c r="I36"/>
  <c r="F30"/>
  <c r="F37" s="1"/>
  <c r="F38" s="1"/>
  <c r="F40" s="1"/>
  <c r="F41" s="1"/>
  <c r="F42" s="1"/>
  <c r="J14"/>
  <c r="F19"/>
  <c r="F20" s="1"/>
  <c r="H23"/>
  <c r="H18"/>
  <c r="H28" s="1"/>
  <c r="H15"/>
  <c r="I24"/>
  <c r="I29"/>
  <c r="I15"/>
  <c r="I16"/>
  <c r="I18"/>
  <c r="I28" s="1"/>
  <c r="I21"/>
  <c r="I22" s="1"/>
  <c r="I23" s="1"/>
  <c r="H26"/>
  <c r="H17"/>
  <c r="H27" s="1"/>
  <c r="G24"/>
  <c r="G29"/>
  <c r="G15"/>
  <c r="G16"/>
  <c r="G18"/>
  <c r="G28" s="1"/>
  <c r="G21"/>
  <c r="G22" s="1"/>
  <c r="G23" s="1"/>
  <c r="H25"/>
  <c r="J24"/>
  <c r="J29"/>
  <c r="J15"/>
  <c r="J16"/>
  <c r="J18"/>
  <c r="J28" s="1"/>
  <c r="J21"/>
  <c r="J22" s="1"/>
  <c r="J23" s="1"/>
  <c r="M8"/>
  <c r="L8"/>
  <c r="H19" l="1"/>
  <c r="H20" s="1"/>
  <c r="H30"/>
  <c r="H37" s="1"/>
  <c r="H38" s="1"/>
  <c r="H40" s="1"/>
  <c r="H41" s="1"/>
  <c r="H42" s="1"/>
  <c r="J36"/>
  <c r="J25"/>
  <c r="G26"/>
  <c r="G17"/>
  <c r="G27" s="1"/>
  <c r="I25"/>
  <c r="K14"/>
  <c r="N13"/>
  <c r="J26"/>
  <c r="J17"/>
  <c r="J27" s="1"/>
  <c r="G25"/>
  <c r="I26"/>
  <c r="I17"/>
  <c r="I27" s="1"/>
  <c r="K36" l="1"/>
  <c r="G19"/>
  <c r="G20" s="1"/>
  <c r="N11"/>
  <c r="J30"/>
  <c r="J37" s="1"/>
  <c r="J38" s="1"/>
  <c r="J40" s="1"/>
  <c r="J41" s="1"/>
  <c r="J42" s="1"/>
  <c r="I30"/>
  <c r="I37" s="1"/>
  <c r="I38" s="1"/>
  <c r="I40" s="1"/>
  <c r="G30"/>
  <c r="G37" s="1"/>
  <c r="G38" s="1"/>
  <c r="G40" s="1"/>
  <c r="G41" s="1"/>
  <c r="G42" s="1"/>
  <c r="I41"/>
  <c r="I42" s="1"/>
  <c r="K24"/>
  <c r="K29"/>
  <c r="K15"/>
  <c r="K16"/>
  <c r="K18"/>
  <c r="K28" s="1"/>
  <c r="K21"/>
  <c r="K22" s="1"/>
  <c r="K23" s="1"/>
  <c r="L14"/>
  <c r="N10"/>
  <c r="N14" s="1"/>
  <c r="M14"/>
  <c r="I19"/>
  <c r="I20" s="1"/>
  <c r="J19"/>
  <c r="J20" s="1"/>
  <c r="L36" l="1"/>
  <c r="M24"/>
  <c r="M29"/>
  <c r="M15"/>
  <c r="M16"/>
  <c r="M18"/>
  <c r="M28" s="1"/>
  <c r="M21"/>
  <c r="M22" s="1"/>
  <c r="M23" s="1"/>
  <c r="L24"/>
  <c r="L29"/>
  <c r="L15"/>
  <c r="L16"/>
  <c r="L18"/>
  <c r="L28" s="1"/>
  <c r="L21"/>
  <c r="L22" s="1"/>
  <c r="L23" s="1"/>
  <c r="K25"/>
  <c r="N24"/>
  <c r="N16"/>
  <c r="N18"/>
  <c r="N28" s="1"/>
  <c r="N21"/>
  <c r="N22" s="1"/>
  <c r="N23" s="1"/>
  <c r="N29"/>
  <c r="N15"/>
  <c r="K26"/>
  <c r="K17"/>
  <c r="K27" s="1"/>
  <c r="M36" l="1"/>
  <c r="N33"/>
  <c r="N36" s="1"/>
  <c r="K30"/>
  <c r="K37" s="1"/>
  <c r="K38" s="1"/>
  <c r="K40" s="1"/>
  <c r="K41" s="1"/>
  <c r="K42" s="1"/>
  <c r="K19"/>
  <c r="K20" s="1"/>
  <c r="L26"/>
  <c r="L30" s="1"/>
  <c r="L37" s="1"/>
  <c r="L38" s="1"/>
  <c r="L40" s="1"/>
  <c r="L17"/>
  <c r="L27" s="1"/>
  <c r="M26"/>
  <c r="M17"/>
  <c r="M27" s="1"/>
  <c r="N25"/>
  <c r="N26"/>
  <c r="N17"/>
  <c r="N27" s="1"/>
  <c r="L25"/>
  <c r="M25"/>
  <c r="M19" l="1"/>
  <c r="M20" s="1"/>
  <c r="L19"/>
  <c r="L20" s="1"/>
  <c r="N30"/>
  <c r="N37" s="1"/>
  <c r="N38" s="1"/>
  <c r="N40" s="1"/>
  <c r="N41" s="1"/>
  <c r="N42" s="1"/>
  <c r="M30"/>
  <c r="M37" s="1"/>
  <c r="M38" s="1"/>
  <c r="M40" s="1"/>
  <c r="L41"/>
  <c r="L42" s="1"/>
  <c r="M41"/>
  <c r="M42" s="1"/>
  <c r="N19"/>
  <c r="N20" s="1"/>
  <c r="E36" l="1"/>
  <c r="E14" l="1"/>
  <c r="E29" s="1"/>
  <c r="E15" l="1"/>
  <c r="E18"/>
  <c r="E28" s="1"/>
  <c r="E24"/>
  <c r="E16"/>
  <c r="E17" s="1"/>
  <c r="E27" s="1"/>
  <c r="E21"/>
  <c r="E22" s="1"/>
  <c r="E23" s="1"/>
  <c r="E26"/>
  <c r="E25"/>
  <c r="E19" l="1"/>
  <c r="E20" s="1"/>
  <c r="E30"/>
  <c r="E37" s="1"/>
  <c r="E38" s="1"/>
  <c r="E40" s="1"/>
  <c r="E41" s="1"/>
  <c r="E42" s="1"/>
</calcChain>
</file>

<file path=xl/sharedStrings.xml><?xml version="1.0" encoding="utf-8"?>
<sst xmlns="http://schemas.openxmlformats.org/spreadsheetml/2006/main" count="73" uniqueCount="69">
  <si>
    <t>구   분</t>
    <phoneticPr fontId="4" type="noConversion"/>
  </si>
  <si>
    <t>산  출  근  거</t>
    <phoneticPr fontId="4" type="noConversion"/>
  </si>
  <si>
    <r>
      <rPr>
        <sz val="9"/>
        <rFont val="굴림"/>
        <family val="3"/>
        <charset val="129"/>
      </rPr>
      <t xml:space="preserve">가
</t>
    </r>
    <r>
      <rPr>
        <sz val="9"/>
        <rFont val="Arial"/>
        <family val="2"/>
      </rPr>
      <t xml:space="preserve">.
</t>
    </r>
    <r>
      <rPr>
        <sz val="9"/>
        <rFont val="굴림"/>
        <family val="3"/>
        <charset val="129"/>
      </rPr>
      <t>인
건
비</t>
    </r>
    <phoneticPr fontId="4" type="noConversion"/>
  </si>
  <si>
    <t xml:space="preserve">급여 </t>
    <phoneticPr fontId="4" type="noConversion"/>
  </si>
  <si>
    <t>공제</t>
    <phoneticPr fontId="4" type="noConversion"/>
  </si>
  <si>
    <r>
      <rPr>
        <sz val="9"/>
        <rFont val="굴림"/>
        <family val="3"/>
        <charset val="129"/>
      </rPr>
      <t>국민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연금료</t>
    </r>
    <phoneticPr fontId="4" type="noConversion"/>
  </si>
  <si>
    <r>
      <rPr>
        <sz val="9"/>
        <rFont val="굴림"/>
        <family val="3"/>
        <charset val="129"/>
      </rPr>
      <t>급여계</t>
    </r>
    <r>
      <rPr>
        <sz val="9"/>
        <rFont val="Arial"/>
        <family val="2"/>
      </rPr>
      <t>×45/1000</t>
    </r>
    <phoneticPr fontId="4" type="noConversion"/>
  </si>
  <si>
    <r>
      <rPr>
        <sz val="9"/>
        <rFont val="굴림"/>
        <family val="3"/>
        <charset val="129"/>
      </rPr>
      <t>건강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보험료</t>
    </r>
    <phoneticPr fontId="4" type="noConversion"/>
  </si>
  <si>
    <r>
      <rPr>
        <sz val="9"/>
        <rFont val="돋움"/>
        <family val="3"/>
        <charset val="129"/>
      </rPr>
      <t>급여계</t>
    </r>
    <r>
      <rPr>
        <sz val="9"/>
        <rFont val="Arial"/>
        <family val="2"/>
      </rPr>
      <t>×29.5/1000</t>
    </r>
    <phoneticPr fontId="4" type="noConversion"/>
  </si>
  <si>
    <r>
      <rPr>
        <sz val="9"/>
        <rFont val="굴림"/>
        <family val="3"/>
        <charset val="129"/>
      </rPr>
      <t>고용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보험료</t>
    </r>
    <phoneticPr fontId="4" type="noConversion"/>
  </si>
  <si>
    <r>
      <rPr>
        <sz val="9"/>
        <rFont val="돋움"/>
        <family val="3"/>
        <charset val="129"/>
      </rPr>
      <t>급여계</t>
    </r>
    <r>
      <rPr>
        <sz val="9"/>
        <rFont val="Arial"/>
        <family val="2"/>
      </rPr>
      <t>×</t>
    </r>
    <r>
      <rPr>
        <sz val="9"/>
        <rFont val="돋움"/>
        <family val="3"/>
        <charset val="129"/>
      </rPr>
      <t>6</t>
    </r>
    <r>
      <rPr>
        <sz val="9"/>
        <rFont val="Arial"/>
        <family val="2"/>
      </rPr>
      <t>.5/1000</t>
    </r>
    <phoneticPr fontId="4" type="noConversion"/>
  </si>
  <si>
    <t>소계</t>
    <phoneticPr fontId="4" type="noConversion"/>
  </si>
  <si>
    <t>실수령액</t>
    <phoneticPr fontId="4" type="noConversion"/>
  </si>
  <si>
    <t>퇴직급여
충당금</t>
    <phoneticPr fontId="4" type="noConversion"/>
  </si>
  <si>
    <t>퇴직충당금</t>
    <phoneticPr fontId="4" type="noConversion"/>
  </si>
  <si>
    <t>급여 계/12</t>
    <phoneticPr fontId="4" type="noConversion"/>
  </si>
  <si>
    <t>소계(b)</t>
    <phoneticPr fontId="4" type="noConversion"/>
  </si>
  <si>
    <r>
      <rPr>
        <sz val="9"/>
        <color indexed="30"/>
        <rFont val="굴림"/>
        <family val="3"/>
        <charset val="129"/>
      </rPr>
      <t>계</t>
    </r>
    <r>
      <rPr>
        <sz val="9"/>
        <color indexed="30"/>
        <rFont val="Arial"/>
        <family val="2"/>
      </rPr>
      <t>(a</t>
    </r>
    <r>
      <rPr>
        <sz val="9"/>
        <color indexed="30"/>
        <rFont val="굴림"/>
        <family val="3"/>
        <charset val="129"/>
      </rPr>
      <t>＋</t>
    </r>
    <r>
      <rPr>
        <sz val="9"/>
        <color indexed="30"/>
        <rFont val="Arial"/>
        <family val="2"/>
      </rPr>
      <t>b</t>
    </r>
    <r>
      <rPr>
        <sz val="9"/>
        <color indexed="30"/>
        <rFont val="Arial"/>
        <family val="2"/>
      </rPr>
      <t>)</t>
    </r>
    <phoneticPr fontId="4" type="noConversion"/>
  </si>
  <si>
    <r>
      <rPr>
        <sz val="9"/>
        <rFont val="굴림"/>
        <family val="3"/>
        <charset val="129"/>
      </rPr>
      <t xml:space="preserve">나
</t>
    </r>
    <r>
      <rPr>
        <sz val="9"/>
        <rFont val="Arial"/>
        <family val="2"/>
      </rPr>
      <t xml:space="preserve">.
</t>
    </r>
    <r>
      <rPr>
        <sz val="9"/>
        <rFont val="굴림"/>
        <family val="3"/>
        <charset val="129"/>
      </rPr>
      <t>경
비</t>
    </r>
    <phoneticPr fontId="4" type="noConversion"/>
  </si>
  <si>
    <r>
      <rPr>
        <sz val="9"/>
        <rFont val="굴림"/>
        <family val="3"/>
        <charset val="129"/>
      </rPr>
      <t>보험</t>
    </r>
    <r>
      <rPr>
        <sz val="9"/>
        <rFont val="Arial"/>
        <family val="2"/>
      </rPr>
      <t>/</t>
    </r>
    <r>
      <rPr>
        <sz val="9"/>
        <rFont val="굴림"/>
        <family val="3"/>
        <charset val="129"/>
      </rPr>
      <t>연금</t>
    </r>
    <phoneticPr fontId="4" type="noConversion"/>
  </si>
  <si>
    <r>
      <rPr>
        <sz val="9"/>
        <rFont val="굴림"/>
        <family val="3"/>
        <charset val="129"/>
      </rPr>
      <t>산재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보험료</t>
    </r>
    <phoneticPr fontId="4" type="noConversion"/>
  </si>
  <si>
    <r>
      <rPr>
        <sz val="9"/>
        <rFont val="굴림"/>
        <family val="3"/>
        <charset val="129"/>
      </rPr>
      <t>사업소세</t>
    </r>
    <r>
      <rPr>
        <sz val="9"/>
        <rFont val="Arial"/>
        <family val="2"/>
      </rPr>
      <t>&amp;</t>
    </r>
    <r>
      <rPr>
        <sz val="9"/>
        <rFont val="굴림"/>
        <family val="3"/>
        <charset val="129"/>
      </rPr>
      <t>기타</t>
    </r>
    <phoneticPr fontId="4" type="noConversion"/>
  </si>
  <si>
    <t>소계(e)</t>
    <phoneticPr fontId="4" type="noConversion"/>
  </si>
  <si>
    <t>일반관리비</t>
    <phoneticPr fontId="4" type="noConversion"/>
  </si>
  <si>
    <r>
      <rPr>
        <sz val="9"/>
        <rFont val="굴림"/>
        <family val="3"/>
        <charset val="129"/>
      </rPr>
      <t>복리후생비</t>
    </r>
    <phoneticPr fontId="4" type="noConversion"/>
  </si>
  <si>
    <r>
      <rPr>
        <sz val="9"/>
        <rFont val="굴림"/>
        <family val="3"/>
        <charset val="129"/>
      </rPr>
      <t>유니폼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년</t>
    </r>
    <r>
      <rPr>
        <sz val="9"/>
        <rFont val="Arial"/>
        <family val="2"/>
      </rPr>
      <t>2</t>
    </r>
    <r>
      <rPr>
        <sz val="9"/>
        <rFont val="굴림"/>
        <family val="3"/>
        <charset val="129"/>
      </rPr>
      <t>벌</t>
    </r>
    <phoneticPr fontId="4" type="noConversion"/>
  </si>
  <si>
    <t>소모품비(청소용품)</t>
    <phoneticPr fontId="4" type="noConversion"/>
  </si>
  <si>
    <t>기타 일반관리비</t>
    <phoneticPr fontId="4" type="noConversion"/>
  </si>
  <si>
    <t>소계(f)</t>
    <phoneticPr fontId="4" type="noConversion"/>
  </si>
  <si>
    <r>
      <rPr>
        <sz val="9"/>
        <rFont val="돋움"/>
        <family val="3"/>
        <charset val="129"/>
      </rPr>
      <t>계</t>
    </r>
    <r>
      <rPr>
        <sz val="9"/>
        <rFont val="Arial"/>
        <family val="2"/>
      </rPr>
      <t>(e</t>
    </r>
    <r>
      <rPr>
        <sz val="9"/>
        <rFont val="돋움"/>
        <family val="3"/>
        <charset val="129"/>
      </rPr>
      <t>＋</t>
    </r>
    <r>
      <rPr>
        <sz val="9"/>
        <rFont val="Arial"/>
        <family val="2"/>
      </rPr>
      <t>f)</t>
    </r>
    <phoneticPr fontId="4" type="noConversion"/>
  </si>
  <si>
    <r>
      <rPr>
        <sz val="9"/>
        <color indexed="30"/>
        <rFont val="돋움"/>
        <family val="3"/>
        <charset val="129"/>
      </rPr>
      <t>노무비</t>
    </r>
    <r>
      <rPr>
        <sz val="9"/>
        <color indexed="30"/>
        <rFont val="Arial"/>
        <family val="2"/>
      </rPr>
      <t>+</t>
    </r>
    <r>
      <rPr>
        <sz val="9"/>
        <color indexed="30"/>
        <rFont val="돋움"/>
        <family val="3"/>
        <charset val="129"/>
      </rPr>
      <t>경비</t>
    </r>
    <r>
      <rPr>
        <sz val="9"/>
        <color indexed="30"/>
        <rFont val="Arial"/>
        <family val="2"/>
      </rPr>
      <t>(</t>
    </r>
    <r>
      <rPr>
        <sz val="9"/>
        <color indexed="30"/>
        <rFont val="돋움"/>
        <family val="3"/>
        <charset val="129"/>
      </rPr>
      <t>가</t>
    </r>
    <r>
      <rPr>
        <sz val="9"/>
        <color indexed="30"/>
        <rFont val="Arial"/>
        <family val="2"/>
      </rPr>
      <t>+</t>
    </r>
    <r>
      <rPr>
        <sz val="9"/>
        <color indexed="30"/>
        <rFont val="돋움"/>
        <family val="3"/>
        <charset val="129"/>
      </rPr>
      <t>나</t>
    </r>
    <r>
      <rPr>
        <sz val="9"/>
        <color indexed="30"/>
        <rFont val="Arial"/>
        <family val="2"/>
      </rPr>
      <t>)</t>
    </r>
    <phoneticPr fontId="4" type="noConversion"/>
  </si>
  <si>
    <r>
      <rPr>
        <sz val="9"/>
        <color indexed="30"/>
        <rFont val="굴림"/>
        <family val="3"/>
        <charset val="129"/>
      </rPr>
      <t>용역비</t>
    </r>
    <r>
      <rPr>
        <sz val="9"/>
        <color indexed="30"/>
        <rFont val="Arial"/>
        <family val="2"/>
      </rPr>
      <t xml:space="preserve"> </t>
    </r>
    <r>
      <rPr>
        <sz val="9"/>
        <color indexed="30"/>
        <rFont val="굴림"/>
        <family val="3"/>
        <charset val="129"/>
      </rPr>
      <t>소계</t>
    </r>
    <phoneticPr fontId="4" type="noConversion"/>
  </si>
  <si>
    <t>부가세</t>
    <phoneticPr fontId="4" type="noConversion"/>
  </si>
  <si>
    <r>
      <rPr>
        <sz val="9"/>
        <rFont val="굴림"/>
        <family val="3"/>
        <charset val="129"/>
      </rPr>
      <t>요양보험료</t>
    </r>
    <r>
      <rPr>
        <sz val="9"/>
        <rFont val="Arial"/>
        <family val="2"/>
      </rPr>
      <t>(</t>
    </r>
    <r>
      <rPr>
        <sz val="9"/>
        <rFont val="굴림"/>
        <family val="3"/>
        <charset val="129"/>
      </rPr>
      <t>건강보험료</t>
    </r>
    <r>
      <rPr>
        <sz val="9"/>
        <rFont val="Arial"/>
        <family val="2"/>
      </rPr>
      <t>*6.55/100)</t>
    </r>
    <phoneticPr fontId="4" type="noConversion"/>
  </si>
  <si>
    <t>급여 계(a)</t>
    <phoneticPr fontId="4" type="noConversion"/>
  </si>
  <si>
    <r>
      <t>(</t>
    </r>
    <r>
      <rPr>
        <sz val="9"/>
        <color theme="1"/>
        <rFont val="굴림"/>
        <family val="3"/>
        <charset val="129"/>
      </rPr>
      <t>급여계＋제수당</t>
    </r>
    <r>
      <rPr>
        <sz val="9"/>
        <color theme="1"/>
        <rFont val="Arial"/>
        <family val="2"/>
      </rPr>
      <t>)×21/1000</t>
    </r>
    <phoneticPr fontId="4" type="noConversion"/>
  </si>
  <si>
    <r>
      <t>(</t>
    </r>
    <r>
      <rPr>
        <sz val="9"/>
        <color theme="1"/>
        <rFont val="돋움"/>
        <family val="3"/>
        <charset val="129"/>
      </rPr>
      <t>급여계</t>
    </r>
    <r>
      <rPr>
        <sz val="9"/>
        <color theme="1"/>
        <rFont val="Arial"/>
        <family val="2"/>
      </rPr>
      <t>+</t>
    </r>
    <r>
      <rPr>
        <sz val="9"/>
        <color theme="1"/>
        <rFont val="돋움"/>
        <family val="3"/>
        <charset val="129"/>
      </rPr>
      <t>제수당</t>
    </r>
    <r>
      <rPr>
        <sz val="9"/>
        <color theme="1"/>
        <rFont val="Arial"/>
        <family val="2"/>
      </rPr>
      <t>)×45/1000</t>
    </r>
    <phoneticPr fontId="4" type="noConversion"/>
  </si>
  <si>
    <r>
      <t>(</t>
    </r>
    <r>
      <rPr>
        <sz val="9"/>
        <color theme="1"/>
        <rFont val="돋움"/>
        <family val="3"/>
        <charset val="129"/>
      </rPr>
      <t>급여계</t>
    </r>
    <r>
      <rPr>
        <sz val="9"/>
        <color theme="1"/>
        <rFont val="Arial"/>
        <family val="2"/>
      </rPr>
      <t>+</t>
    </r>
    <r>
      <rPr>
        <sz val="9"/>
        <color theme="1"/>
        <rFont val="돋움"/>
        <family val="3"/>
        <charset val="129"/>
      </rPr>
      <t>제수당</t>
    </r>
    <r>
      <rPr>
        <sz val="9"/>
        <color theme="1"/>
        <rFont val="Arial"/>
        <family val="2"/>
      </rPr>
      <t>)×29.5/1000</t>
    </r>
    <phoneticPr fontId="4" type="noConversion"/>
  </si>
  <si>
    <r>
      <rPr>
        <sz val="9"/>
        <color theme="1"/>
        <rFont val="굴림"/>
        <family val="3"/>
        <charset val="129"/>
      </rPr>
      <t>요양보험료</t>
    </r>
    <r>
      <rPr>
        <sz val="9"/>
        <color theme="1"/>
        <rFont val="Arial"/>
        <family val="2"/>
      </rPr>
      <t>(</t>
    </r>
    <r>
      <rPr>
        <sz val="9"/>
        <color theme="1"/>
        <rFont val="굴림"/>
        <family val="3"/>
        <charset val="129"/>
      </rPr>
      <t>건강보험료</t>
    </r>
    <r>
      <rPr>
        <sz val="9"/>
        <color theme="1"/>
        <rFont val="Arial"/>
        <family val="2"/>
      </rPr>
      <t>*6.55/1000)</t>
    </r>
    <phoneticPr fontId="4" type="noConversion"/>
  </si>
  <si>
    <r>
      <t>(</t>
    </r>
    <r>
      <rPr>
        <sz val="9"/>
        <color theme="1"/>
        <rFont val="돋움"/>
        <family val="3"/>
        <charset val="129"/>
      </rPr>
      <t>급여계</t>
    </r>
    <r>
      <rPr>
        <sz val="9"/>
        <color theme="1"/>
        <rFont val="Arial"/>
        <family val="2"/>
      </rPr>
      <t>+</t>
    </r>
    <r>
      <rPr>
        <sz val="9"/>
        <color theme="1"/>
        <rFont val="돋움"/>
        <family val="3"/>
        <charset val="129"/>
      </rPr>
      <t>제수당</t>
    </r>
    <r>
      <rPr>
        <sz val="9"/>
        <color theme="1"/>
        <rFont val="Arial"/>
        <family val="2"/>
      </rPr>
      <t>)×6.5/1000</t>
    </r>
    <phoneticPr fontId="4" type="noConversion"/>
  </si>
  <si>
    <r>
      <rPr>
        <sz val="9"/>
        <color theme="1"/>
        <rFont val="굴림"/>
        <family val="3"/>
        <charset val="129"/>
      </rPr>
      <t>월급여</t>
    </r>
    <r>
      <rPr>
        <sz val="9"/>
        <color theme="1"/>
        <rFont val="Arial"/>
        <family val="2"/>
      </rPr>
      <t>*5/1000</t>
    </r>
    <phoneticPr fontId="4" type="noConversion"/>
  </si>
  <si>
    <r>
      <rPr>
        <sz val="9"/>
        <rFont val="굴림"/>
        <family val="3"/>
        <charset val="129"/>
      </rPr>
      <t>다</t>
    </r>
    <r>
      <rPr>
        <sz val="9"/>
        <rFont val="Arial"/>
        <family val="2"/>
      </rPr>
      <t xml:space="preserve">. </t>
    </r>
    <r>
      <rPr>
        <sz val="9"/>
        <rFont val="굴림"/>
        <family val="3"/>
        <charset val="129"/>
      </rPr>
      <t>기업이윤</t>
    </r>
    <phoneticPr fontId="4" type="noConversion"/>
  </si>
  <si>
    <t>월 소정근무시간</t>
    <phoneticPr fontId="3" type="noConversion"/>
  </si>
  <si>
    <t>1층</t>
    <phoneticPr fontId="4" type="noConversion"/>
  </si>
  <si>
    <t>2층</t>
    <phoneticPr fontId="3" type="noConversion"/>
  </si>
  <si>
    <t>3층(업무고려)</t>
    <phoneticPr fontId="4" type="noConversion"/>
  </si>
  <si>
    <t>4층(업무고려)</t>
    <phoneticPr fontId="3" type="noConversion"/>
  </si>
  <si>
    <t>5층</t>
    <phoneticPr fontId="4" type="noConversion"/>
  </si>
  <si>
    <t>6층</t>
    <phoneticPr fontId="3" type="noConversion"/>
  </si>
  <si>
    <t>7층</t>
    <phoneticPr fontId="3" type="noConversion"/>
  </si>
  <si>
    <t>8층</t>
    <phoneticPr fontId="3" type="noConversion"/>
  </si>
  <si>
    <t>인원</t>
    <phoneticPr fontId="3" type="noConversion"/>
  </si>
  <si>
    <t>9층(반장)</t>
    <phoneticPr fontId="4" type="noConversion"/>
  </si>
  <si>
    <t>계</t>
    <phoneticPr fontId="4" type="noConversion"/>
  </si>
  <si>
    <t>소계</t>
    <phoneticPr fontId="3" type="noConversion"/>
  </si>
  <si>
    <t>업무량(6만), 반장수당(12만) 고려</t>
    <phoneticPr fontId="3" type="noConversion"/>
  </si>
  <si>
    <r>
      <rPr>
        <b/>
        <sz val="10"/>
        <rFont val="돋움"/>
        <family val="3"/>
        <charset val="129"/>
      </rPr>
      <t>용역비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계</t>
    </r>
    <phoneticPr fontId="4" type="noConversion"/>
  </si>
  <si>
    <t>천장에어컨(220대) 필터 청소비(월1회/년12회)
호스피스센터(9대)</t>
    <phoneticPr fontId="4" type="noConversion"/>
  </si>
  <si>
    <t>업체명(              )</t>
    <phoneticPr fontId="4" type="noConversion"/>
  </si>
  <si>
    <t>2020년도 환경도급 견적서식</t>
    <phoneticPr fontId="4" type="noConversion"/>
  </si>
  <si>
    <t>2019년 최저시급 : 8,590원</t>
    <phoneticPr fontId="3" type="noConversion"/>
  </si>
  <si>
    <t>바닥왁스비용(상/하반기 년2회)
왁스15말*35,000원=675,000원
세제15말*20,000원=300,000원
회식비 9명*1만원*2회 =180,000원</t>
    <phoneticPr fontId="4" type="noConversion"/>
  </si>
  <si>
    <t>기본급</t>
    <phoneticPr fontId="4" type="noConversion"/>
  </si>
  <si>
    <t>5/1 법정공휴일
설날1일, 추석1일</t>
    <phoneticPr fontId="4" type="noConversion"/>
  </si>
  <si>
    <t>직무수당</t>
    <phoneticPr fontId="3" type="noConversion"/>
  </si>
  <si>
    <t>년 차 수 당</t>
    <phoneticPr fontId="4" type="noConversion"/>
  </si>
  <si>
    <r>
      <t>1~2</t>
    </r>
    <r>
      <rPr>
        <sz val="9"/>
        <rFont val="돋움"/>
        <family val="3"/>
        <charset val="129"/>
      </rPr>
      <t>층</t>
    </r>
    <r>
      <rPr>
        <sz val="9"/>
        <rFont val="Arial"/>
        <family val="2"/>
      </rPr>
      <t>(6:00~16:00: 5.5h-4.5h, 168h)
3~9</t>
    </r>
    <r>
      <rPr>
        <sz val="9"/>
        <rFont val="돋움"/>
        <family val="3"/>
        <charset val="129"/>
      </rPr>
      <t>층</t>
    </r>
    <r>
      <rPr>
        <sz val="9"/>
        <rFont val="Arial"/>
        <family val="2"/>
      </rPr>
      <t>(7:00~16:00: 5.5h-3.5h, 168h)</t>
    </r>
    <phoneticPr fontId="3" type="noConversion"/>
  </si>
  <si>
    <r>
      <t>1~2</t>
    </r>
    <r>
      <rPr>
        <sz val="9"/>
        <rFont val="돋움"/>
        <family val="3"/>
        <charset val="129"/>
      </rPr>
      <t>층</t>
    </r>
    <r>
      <rPr>
        <sz val="9"/>
        <rFont val="Arial"/>
        <family val="2"/>
      </rPr>
      <t xml:space="preserve">: </t>
    </r>
    <r>
      <rPr>
        <sz val="9"/>
        <rFont val="돋움"/>
        <family val="3"/>
        <charset val="129"/>
      </rPr>
      <t>통상시급</t>
    </r>
    <r>
      <rPr>
        <sz val="9"/>
        <rFont val="Arial"/>
        <family val="2"/>
      </rPr>
      <t>*5.5h*3d*150%</t>
    </r>
    <r>
      <rPr>
        <sz val="9"/>
        <rFont val="돋움"/>
        <family val="3"/>
        <charset val="129"/>
      </rPr>
      <t>가산</t>
    </r>
    <r>
      <rPr>
        <sz val="9"/>
        <rFont val="Arial"/>
        <family val="2"/>
      </rPr>
      <t>/12
3~9</t>
    </r>
    <r>
      <rPr>
        <sz val="9"/>
        <rFont val="돋움"/>
        <family val="3"/>
        <charset val="129"/>
      </rPr>
      <t>층</t>
    </r>
    <r>
      <rPr>
        <sz val="9"/>
        <rFont val="Arial"/>
        <family val="2"/>
      </rPr>
      <t xml:space="preserve">: </t>
    </r>
    <r>
      <rPr>
        <sz val="9"/>
        <rFont val="돋움"/>
        <family val="3"/>
        <charset val="129"/>
      </rPr>
      <t>통상시급</t>
    </r>
    <r>
      <rPr>
        <sz val="9"/>
        <rFont val="Arial"/>
        <family val="2"/>
      </rPr>
      <t>*5.5h*3d*150%</t>
    </r>
    <r>
      <rPr>
        <sz val="9"/>
        <rFont val="돋움"/>
        <family val="3"/>
        <charset val="129"/>
      </rPr>
      <t>가산</t>
    </r>
    <r>
      <rPr>
        <sz val="9"/>
        <rFont val="Arial"/>
        <family val="2"/>
      </rPr>
      <t>/12</t>
    </r>
    <phoneticPr fontId="4" type="noConversion"/>
  </si>
  <si>
    <t>1~2층: 통상시급*5.5h*15/12
3~9층: 통상시급*5.5h*15/12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</si>
</sst>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#,##0_);[Red]\(#,##0\)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7"/>
      <color indexed="1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9"/>
      <name val="맑은 고딕"/>
      <family val="3"/>
      <charset val="129"/>
    </font>
    <font>
      <sz val="9"/>
      <name val="Arial"/>
      <family val="2"/>
    </font>
    <font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color rgb="FF0070C0"/>
      <name val="Arial"/>
      <family val="2"/>
    </font>
    <font>
      <sz val="9"/>
      <color indexed="30"/>
      <name val="Arial"/>
      <family val="2"/>
    </font>
    <font>
      <sz val="9"/>
      <color indexed="30"/>
      <name val="굴림"/>
      <family val="3"/>
      <charset val="129"/>
    </font>
    <font>
      <sz val="9"/>
      <color indexed="30"/>
      <name val="돋움"/>
      <family val="3"/>
      <charset val="129"/>
    </font>
    <font>
      <sz val="9"/>
      <color rgb="FF0070C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sz val="9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Arial"/>
      <family val="2"/>
    </font>
    <font>
      <b/>
      <sz val="9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9"/>
      <color theme="1"/>
      <name val="Arial"/>
      <family val="2"/>
    </font>
    <font>
      <b/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Arial"/>
      <family val="2"/>
    </font>
    <font>
      <b/>
      <sz val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0" fontId="17" fillId="0" borderId="0"/>
  </cellStyleXfs>
  <cellXfs count="154"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10" fillId="0" borderId="18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6" fillId="3" borderId="42" xfId="0" applyNumberFormat="1" applyFont="1" applyFill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3" borderId="50" xfId="0" applyNumberFormat="1" applyFont="1" applyFill="1" applyBorder="1" applyAlignment="1">
      <alignment horizontal="right" vertical="center"/>
    </xf>
    <xf numFmtId="177" fontId="10" fillId="0" borderId="51" xfId="0" applyNumberFormat="1" applyFont="1" applyBorder="1" applyAlignment="1">
      <alignment horizontal="right" vertical="center"/>
    </xf>
    <xf numFmtId="177" fontId="10" fillId="3" borderId="52" xfId="0" applyNumberFormat="1" applyFont="1" applyFill="1" applyBorder="1" applyAlignment="1">
      <alignment horizontal="right" vertical="center"/>
    </xf>
    <xf numFmtId="177" fontId="10" fillId="3" borderId="40" xfId="0" applyNumberFormat="1" applyFont="1" applyFill="1" applyBorder="1" applyAlignment="1">
      <alignment horizontal="right" vertical="center"/>
    </xf>
    <xf numFmtId="177" fontId="10" fillId="3" borderId="53" xfId="0" applyNumberFormat="1" applyFont="1" applyFill="1" applyBorder="1" applyAlignment="1">
      <alignment horizontal="right" vertical="center"/>
    </xf>
    <xf numFmtId="177" fontId="10" fillId="0" borderId="51" xfId="0" applyNumberFormat="1" applyFont="1" applyFill="1" applyBorder="1" applyAlignment="1">
      <alignment horizontal="right" vertical="center"/>
    </xf>
    <xf numFmtId="177" fontId="10" fillId="3" borderId="37" xfId="0" applyNumberFormat="1" applyFont="1" applyFill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3" borderId="54" xfId="0" applyNumberFormat="1" applyFont="1" applyFill="1" applyBorder="1" applyAlignment="1">
      <alignment horizontal="right" vertical="center"/>
    </xf>
    <xf numFmtId="177" fontId="10" fillId="0" borderId="55" xfId="0" applyNumberFormat="1" applyFont="1" applyBorder="1" applyAlignment="1">
      <alignment horizontal="right" vertical="center"/>
    </xf>
    <xf numFmtId="177" fontId="10" fillId="3" borderId="23" xfId="0" applyNumberFormat="1" applyFont="1" applyFill="1" applyBorder="1" applyAlignment="1">
      <alignment horizontal="right" vertical="center"/>
    </xf>
    <xf numFmtId="177" fontId="10" fillId="3" borderId="41" xfId="0" applyNumberFormat="1" applyFont="1" applyFill="1" applyBorder="1" applyAlignment="1">
      <alignment horizontal="right" vertical="center"/>
    </xf>
    <xf numFmtId="177" fontId="10" fillId="3" borderId="56" xfId="0" applyNumberFormat="1" applyFont="1" applyFill="1" applyBorder="1" applyAlignment="1">
      <alignment horizontal="right" vertical="center"/>
    </xf>
    <xf numFmtId="177" fontId="10" fillId="0" borderId="55" xfId="0" applyNumberFormat="1" applyFont="1" applyFill="1" applyBorder="1" applyAlignment="1">
      <alignment horizontal="right" vertical="center"/>
    </xf>
    <xf numFmtId="177" fontId="10" fillId="3" borderId="26" xfId="0" applyNumberFormat="1" applyFont="1" applyFill="1" applyBorder="1" applyAlignment="1">
      <alignment horizontal="right" vertical="center"/>
    </xf>
    <xf numFmtId="177" fontId="16" fillId="3" borderId="57" xfId="0" applyNumberFormat="1" applyFont="1" applyFill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0" fontId="22" fillId="4" borderId="24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177" fontId="25" fillId="4" borderId="37" xfId="0" applyNumberFormat="1" applyFont="1" applyFill="1" applyBorder="1" applyAlignment="1">
      <alignment horizontal="right" vertical="center"/>
    </xf>
    <xf numFmtId="177" fontId="25" fillId="4" borderId="26" xfId="0" applyNumberFormat="1" applyFont="1" applyFill="1" applyBorder="1" applyAlignment="1">
      <alignment horizontal="right" vertical="center"/>
    </xf>
    <xf numFmtId="0" fontId="26" fillId="3" borderId="20" xfId="0" applyFont="1" applyFill="1" applyBorder="1" applyAlignment="1">
      <alignment horizontal="center" vertical="center"/>
    </xf>
    <xf numFmtId="177" fontId="25" fillId="3" borderId="5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0" xfId="1" applyFont="1" applyFill="1" applyAlignment="1">
      <alignment vertical="center"/>
    </xf>
    <xf numFmtId="177" fontId="10" fillId="0" borderId="62" xfId="0" applyNumberFormat="1" applyFont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center"/>
    </xf>
    <xf numFmtId="41" fontId="27" fillId="3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shrinkToFit="1"/>
    </xf>
    <xf numFmtId="41" fontId="12" fillId="3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1" fontId="7" fillId="2" borderId="14" xfId="1" applyFont="1" applyFill="1" applyBorder="1" applyAlignment="1">
      <alignment horizontal="center" vertical="center" wrapText="1"/>
    </xf>
    <xf numFmtId="41" fontId="7" fillId="2" borderId="37" xfId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shrinkToFit="1"/>
    </xf>
    <xf numFmtId="0" fontId="24" fillId="4" borderId="2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/>
    </xf>
    <xf numFmtId="41" fontId="5" fillId="0" borderId="18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41" fontId="7" fillId="0" borderId="70" xfId="1" applyFont="1" applyFill="1" applyBorder="1" applyAlignment="1">
      <alignment horizontal="center" vertical="center" wrapText="1"/>
    </xf>
    <xf numFmtId="41" fontId="7" fillId="0" borderId="53" xfId="1" applyFont="1" applyFill="1" applyBorder="1" applyAlignment="1">
      <alignment horizontal="center" vertical="center" wrapText="1"/>
    </xf>
    <xf numFmtId="41" fontId="7" fillId="0" borderId="19" xfId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177" fontId="25" fillId="3" borderId="54" xfId="0" applyNumberFormat="1" applyFont="1" applyFill="1" applyBorder="1" applyAlignment="1">
      <alignment horizontal="right" vertical="center"/>
    </xf>
    <xf numFmtId="41" fontId="18" fillId="4" borderId="29" xfId="1" applyFont="1" applyFill="1" applyBorder="1" applyAlignment="1">
      <alignment horizontal="center" vertical="center"/>
    </xf>
    <xf numFmtId="177" fontId="25" fillId="4" borderId="67" xfId="0" applyNumberFormat="1" applyFont="1" applyFill="1" applyBorder="1" applyAlignment="1">
      <alignment horizontal="right" vertical="center"/>
    </xf>
    <xf numFmtId="177" fontId="25" fillId="4" borderId="68" xfId="0" applyNumberFormat="1" applyFont="1" applyFill="1" applyBorder="1" applyAlignment="1">
      <alignment horizontal="right" vertical="center"/>
    </xf>
    <xf numFmtId="41" fontId="18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41" fontId="13" fillId="0" borderId="59" xfId="1" applyFont="1" applyFill="1" applyBorder="1" applyAlignment="1">
      <alignment horizontal="left" vertical="center"/>
    </xf>
    <xf numFmtId="41" fontId="13" fillId="0" borderId="60" xfId="1" applyFont="1" applyFill="1" applyBorder="1" applyAlignment="1">
      <alignment horizontal="left" vertical="center"/>
    </xf>
    <xf numFmtId="41" fontId="13" fillId="0" borderId="61" xfId="1" applyFont="1" applyFill="1" applyBorder="1" applyAlignment="1">
      <alignment horizontal="left" vertical="center"/>
    </xf>
    <xf numFmtId="41" fontId="5" fillId="0" borderId="64" xfId="1" applyFont="1" applyFill="1" applyBorder="1" applyAlignment="1">
      <alignment horizontal="left" vertical="center"/>
    </xf>
    <xf numFmtId="41" fontId="5" fillId="0" borderId="65" xfId="1" applyFont="1" applyFill="1" applyBorder="1" applyAlignment="1">
      <alignment horizontal="left" vertical="center"/>
    </xf>
    <xf numFmtId="41" fontId="5" fillId="0" borderId="66" xfId="1" applyFont="1" applyFill="1" applyBorder="1" applyAlignment="1">
      <alignment horizontal="left" vertical="center"/>
    </xf>
    <xf numFmtId="41" fontId="18" fillId="4" borderId="45" xfId="1" applyFont="1" applyFill="1" applyBorder="1" applyAlignment="1">
      <alignment horizontal="left" vertical="center"/>
    </xf>
    <xf numFmtId="41" fontId="18" fillId="4" borderId="46" xfId="1" applyFont="1" applyFill="1" applyBorder="1" applyAlignment="1">
      <alignment horizontal="left" vertical="center"/>
    </xf>
    <xf numFmtId="41" fontId="18" fillId="4" borderId="47" xfId="1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left" vertical="center"/>
    </xf>
    <xf numFmtId="41" fontId="8" fillId="0" borderId="2" xfId="1" applyFont="1" applyFill="1" applyBorder="1" applyAlignment="1">
      <alignment horizontal="left" vertical="center"/>
    </xf>
    <xf numFmtId="41" fontId="8" fillId="0" borderId="3" xfId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+@sum(e15..e19)" TargetMode="External"/><Relationship Id="rId3" Type="http://schemas.openxmlformats.org/officeDocument/2006/relationships/hyperlink" Target="mailto:+@sum(e15..e19)" TargetMode="External"/><Relationship Id="rId7" Type="http://schemas.openxmlformats.org/officeDocument/2006/relationships/hyperlink" Target="mailto:+@sum(e15..e19)" TargetMode="External"/><Relationship Id="rId2" Type="http://schemas.openxmlformats.org/officeDocument/2006/relationships/hyperlink" Target="mailto:+@sum(e15..e19)" TargetMode="External"/><Relationship Id="rId1" Type="http://schemas.openxmlformats.org/officeDocument/2006/relationships/hyperlink" Target="mailto:+@sum(e15..e19)" TargetMode="External"/><Relationship Id="rId6" Type="http://schemas.openxmlformats.org/officeDocument/2006/relationships/hyperlink" Target="mailto:+@sum(e15..e19)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+@sum(e15..e19)" TargetMode="External"/><Relationship Id="rId10" Type="http://schemas.openxmlformats.org/officeDocument/2006/relationships/hyperlink" Target="mailto:+@sum(e15..e19)" TargetMode="External"/><Relationship Id="rId4" Type="http://schemas.openxmlformats.org/officeDocument/2006/relationships/hyperlink" Target="mailto:+@sum(e15..e19)" TargetMode="External"/><Relationship Id="rId9" Type="http://schemas.openxmlformats.org/officeDocument/2006/relationships/hyperlink" Target="mailto:+@sum(e15..e19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>
      <selection activeCell="F11" sqref="F11"/>
    </sheetView>
  </sheetViews>
  <sheetFormatPr defaultRowHeight="12.75"/>
  <cols>
    <col min="1" max="1" width="4" style="46" customWidth="1"/>
    <col min="2" max="2" width="9" style="46" bestFit="1" customWidth="1"/>
    <col min="3" max="3" width="13.375" style="46" bestFit="1" customWidth="1"/>
    <col min="4" max="4" width="30.375" style="46" customWidth="1"/>
    <col min="5" max="6" width="8.875" style="46" bestFit="1" customWidth="1"/>
    <col min="7" max="8" width="11" style="46" bestFit="1" customWidth="1"/>
    <col min="9" max="13" width="8.875" style="46" bestFit="1" customWidth="1"/>
    <col min="14" max="14" width="10.5" style="46" bestFit="1" customWidth="1"/>
    <col min="15" max="15" width="2.375" style="46" customWidth="1"/>
    <col min="16" max="250" width="9" style="46"/>
    <col min="251" max="251" width="4" style="46" customWidth="1"/>
    <col min="252" max="252" width="10.875" style="46" customWidth="1"/>
    <col min="253" max="253" width="16" style="46" customWidth="1"/>
    <col min="254" max="254" width="10.5" style="46" customWidth="1"/>
    <col min="255" max="255" width="18.375" style="46" customWidth="1"/>
    <col min="256" max="260" width="10.75" style="46" customWidth="1"/>
    <col min="261" max="506" width="9" style="46"/>
    <col min="507" max="507" width="4" style="46" customWidth="1"/>
    <col min="508" max="508" width="10.875" style="46" customWidth="1"/>
    <col min="509" max="509" width="16" style="46" customWidth="1"/>
    <col min="510" max="510" width="10.5" style="46" customWidth="1"/>
    <col min="511" max="511" width="18.375" style="46" customWidth="1"/>
    <col min="512" max="516" width="10.75" style="46" customWidth="1"/>
    <col min="517" max="762" width="9" style="46"/>
    <col min="763" max="763" width="4" style="46" customWidth="1"/>
    <col min="764" max="764" width="10.875" style="46" customWidth="1"/>
    <col min="765" max="765" width="16" style="46" customWidth="1"/>
    <col min="766" max="766" width="10.5" style="46" customWidth="1"/>
    <col min="767" max="767" width="18.375" style="46" customWidth="1"/>
    <col min="768" max="772" width="10.75" style="46" customWidth="1"/>
    <col min="773" max="1018" width="9" style="46"/>
    <col min="1019" max="1019" width="4" style="46" customWidth="1"/>
    <col min="1020" max="1020" width="10.875" style="46" customWidth="1"/>
    <col min="1021" max="1021" width="16" style="46" customWidth="1"/>
    <col min="1022" max="1022" width="10.5" style="46" customWidth="1"/>
    <col min="1023" max="1023" width="18.375" style="46" customWidth="1"/>
    <col min="1024" max="1028" width="10.75" style="46" customWidth="1"/>
    <col min="1029" max="1274" width="9" style="46"/>
    <col min="1275" max="1275" width="4" style="46" customWidth="1"/>
    <col min="1276" max="1276" width="10.875" style="46" customWidth="1"/>
    <col min="1277" max="1277" width="16" style="46" customWidth="1"/>
    <col min="1278" max="1278" width="10.5" style="46" customWidth="1"/>
    <col min="1279" max="1279" width="18.375" style="46" customWidth="1"/>
    <col min="1280" max="1284" width="10.75" style="46" customWidth="1"/>
    <col min="1285" max="1530" width="9" style="46"/>
    <col min="1531" max="1531" width="4" style="46" customWidth="1"/>
    <col min="1532" max="1532" width="10.875" style="46" customWidth="1"/>
    <col min="1533" max="1533" width="16" style="46" customWidth="1"/>
    <col min="1534" max="1534" width="10.5" style="46" customWidth="1"/>
    <col min="1535" max="1535" width="18.375" style="46" customWidth="1"/>
    <col min="1536" max="1540" width="10.75" style="46" customWidth="1"/>
    <col min="1541" max="1786" width="9" style="46"/>
    <col min="1787" max="1787" width="4" style="46" customWidth="1"/>
    <col min="1788" max="1788" width="10.875" style="46" customWidth="1"/>
    <col min="1789" max="1789" width="16" style="46" customWidth="1"/>
    <col min="1790" max="1790" width="10.5" style="46" customWidth="1"/>
    <col min="1791" max="1791" width="18.375" style="46" customWidth="1"/>
    <col min="1792" max="1796" width="10.75" style="46" customWidth="1"/>
    <col min="1797" max="2042" width="9" style="46"/>
    <col min="2043" max="2043" width="4" style="46" customWidth="1"/>
    <col min="2044" max="2044" width="10.875" style="46" customWidth="1"/>
    <col min="2045" max="2045" width="16" style="46" customWidth="1"/>
    <col min="2046" max="2046" width="10.5" style="46" customWidth="1"/>
    <col min="2047" max="2047" width="18.375" style="46" customWidth="1"/>
    <col min="2048" max="2052" width="10.75" style="46" customWidth="1"/>
    <col min="2053" max="2298" width="9" style="46"/>
    <col min="2299" max="2299" width="4" style="46" customWidth="1"/>
    <col min="2300" max="2300" width="10.875" style="46" customWidth="1"/>
    <col min="2301" max="2301" width="16" style="46" customWidth="1"/>
    <col min="2302" max="2302" width="10.5" style="46" customWidth="1"/>
    <col min="2303" max="2303" width="18.375" style="46" customWidth="1"/>
    <col min="2304" max="2308" width="10.75" style="46" customWidth="1"/>
    <col min="2309" max="2554" width="9" style="46"/>
    <col min="2555" max="2555" width="4" style="46" customWidth="1"/>
    <col min="2556" max="2556" width="10.875" style="46" customWidth="1"/>
    <col min="2557" max="2557" width="16" style="46" customWidth="1"/>
    <col min="2558" max="2558" width="10.5" style="46" customWidth="1"/>
    <col min="2559" max="2559" width="18.375" style="46" customWidth="1"/>
    <col min="2560" max="2564" width="10.75" style="46" customWidth="1"/>
    <col min="2565" max="2810" width="9" style="46"/>
    <col min="2811" max="2811" width="4" style="46" customWidth="1"/>
    <col min="2812" max="2812" width="10.875" style="46" customWidth="1"/>
    <col min="2813" max="2813" width="16" style="46" customWidth="1"/>
    <col min="2814" max="2814" width="10.5" style="46" customWidth="1"/>
    <col min="2815" max="2815" width="18.375" style="46" customWidth="1"/>
    <col min="2816" max="2820" width="10.75" style="46" customWidth="1"/>
    <col min="2821" max="3066" width="9" style="46"/>
    <col min="3067" max="3067" width="4" style="46" customWidth="1"/>
    <col min="3068" max="3068" width="10.875" style="46" customWidth="1"/>
    <col min="3069" max="3069" width="16" style="46" customWidth="1"/>
    <col min="3070" max="3070" width="10.5" style="46" customWidth="1"/>
    <col min="3071" max="3071" width="18.375" style="46" customWidth="1"/>
    <col min="3072" max="3076" width="10.75" style="46" customWidth="1"/>
    <col min="3077" max="3322" width="9" style="46"/>
    <col min="3323" max="3323" width="4" style="46" customWidth="1"/>
    <col min="3324" max="3324" width="10.875" style="46" customWidth="1"/>
    <col min="3325" max="3325" width="16" style="46" customWidth="1"/>
    <col min="3326" max="3326" width="10.5" style="46" customWidth="1"/>
    <col min="3327" max="3327" width="18.375" style="46" customWidth="1"/>
    <col min="3328" max="3332" width="10.75" style="46" customWidth="1"/>
    <col min="3333" max="3578" width="9" style="46"/>
    <col min="3579" max="3579" width="4" style="46" customWidth="1"/>
    <col min="3580" max="3580" width="10.875" style="46" customWidth="1"/>
    <col min="3581" max="3581" width="16" style="46" customWidth="1"/>
    <col min="3582" max="3582" width="10.5" style="46" customWidth="1"/>
    <col min="3583" max="3583" width="18.375" style="46" customWidth="1"/>
    <col min="3584" max="3588" width="10.75" style="46" customWidth="1"/>
    <col min="3589" max="3834" width="9" style="46"/>
    <col min="3835" max="3835" width="4" style="46" customWidth="1"/>
    <col min="3836" max="3836" width="10.875" style="46" customWidth="1"/>
    <col min="3837" max="3837" width="16" style="46" customWidth="1"/>
    <col min="3838" max="3838" width="10.5" style="46" customWidth="1"/>
    <col min="3839" max="3839" width="18.375" style="46" customWidth="1"/>
    <col min="3840" max="3844" width="10.75" style="46" customWidth="1"/>
    <col min="3845" max="4090" width="9" style="46"/>
    <col min="4091" max="4091" width="4" style="46" customWidth="1"/>
    <col min="4092" max="4092" width="10.875" style="46" customWidth="1"/>
    <col min="4093" max="4093" width="16" style="46" customWidth="1"/>
    <col min="4094" max="4094" width="10.5" style="46" customWidth="1"/>
    <col min="4095" max="4095" width="18.375" style="46" customWidth="1"/>
    <col min="4096" max="4100" width="10.75" style="46" customWidth="1"/>
    <col min="4101" max="4346" width="9" style="46"/>
    <col min="4347" max="4347" width="4" style="46" customWidth="1"/>
    <col min="4348" max="4348" width="10.875" style="46" customWidth="1"/>
    <col min="4349" max="4349" width="16" style="46" customWidth="1"/>
    <col min="4350" max="4350" width="10.5" style="46" customWidth="1"/>
    <col min="4351" max="4351" width="18.375" style="46" customWidth="1"/>
    <col min="4352" max="4356" width="10.75" style="46" customWidth="1"/>
    <col min="4357" max="4602" width="9" style="46"/>
    <col min="4603" max="4603" width="4" style="46" customWidth="1"/>
    <col min="4604" max="4604" width="10.875" style="46" customWidth="1"/>
    <col min="4605" max="4605" width="16" style="46" customWidth="1"/>
    <col min="4606" max="4606" width="10.5" style="46" customWidth="1"/>
    <col min="4607" max="4607" width="18.375" style="46" customWidth="1"/>
    <col min="4608" max="4612" width="10.75" style="46" customWidth="1"/>
    <col min="4613" max="4858" width="9" style="46"/>
    <col min="4859" max="4859" width="4" style="46" customWidth="1"/>
    <col min="4860" max="4860" width="10.875" style="46" customWidth="1"/>
    <col min="4861" max="4861" width="16" style="46" customWidth="1"/>
    <col min="4862" max="4862" width="10.5" style="46" customWidth="1"/>
    <col min="4863" max="4863" width="18.375" style="46" customWidth="1"/>
    <col min="4864" max="4868" width="10.75" style="46" customWidth="1"/>
    <col min="4869" max="5114" width="9" style="46"/>
    <col min="5115" max="5115" width="4" style="46" customWidth="1"/>
    <col min="5116" max="5116" width="10.875" style="46" customWidth="1"/>
    <col min="5117" max="5117" width="16" style="46" customWidth="1"/>
    <col min="5118" max="5118" width="10.5" style="46" customWidth="1"/>
    <col min="5119" max="5119" width="18.375" style="46" customWidth="1"/>
    <col min="5120" max="5124" width="10.75" style="46" customWidth="1"/>
    <col min="5125" max="5370" width="9" style="46"/>
    <col min="5371" max="5371" width="4" style="46" customWidth="1"/>
    <col min="5372" max="5372" width="10.875" style="46" customWidth="1"/>
    <col min="5373" max="5373" width="16" style="46" customWidth="1"/>
    <col min="5374" max="5374" width="10.5" style="46" customWidth="1"/>
    <col min="5375" max="5375" width="18.375" style="46" customWidth="1"/>
    <col min="5376" max="5380" width="10.75" style="46" customWidth="1"/>
    <col min="5381" max="5626" width="9" style="46"/>
    <col min="5627" max="5627" width="4" style="46" customWidth="1"/>
    <col min="5628" max="5628" width="10.875" style="46" customWidth="1"/>
    <col min="5629" max="5629" width="16" style="46" customWidth="1"/>
    <col min="5630" max="5630" width="10.5" style="46" customWidth="1"/>
    <col min="5631" max="5631" width="18.375" style="46" customWidth="1"/>
    <col min="5632" max="5636" width="10.75" style="46" customWidth="1"/>
    <col min="5637" max="5882" width="9" style="46"/>
    <col min="5883" max="5883" width="4" style="46" customWidth="1"/>
    <col min="5884" max="5884" width="10.875" style="46" customWidth="1"/>
    <col min="5885" max="5885" width="16" style="46" customWidth="1"/>
    <col min="5886" max="5886" width="10.5" style="46" customWidth="1"/>
    <col min="5887" max="5887" width="18.375" style="46" customWidth="1"/>
    <col min="5888" max="5892" width="10.75" style="46" customWidth="1"/>
    <col min="5893" max="6138" width="9" style="46"/>
    <col min="6139" max="6139" width="4" style="46" customWidth="1"/>
    <col min="6140" max="6140" width="10.875" style="46" customWidth="1"/>
    <col min="6141" max="6141" width="16" style="46" customWidth="1"/>
    <col min="6142" max="6142" width="10.5" style="46" customWidth="1"/>
    <col min="6143" max="6143" width="18.375" style="46" customWidth="1"/>
    <col min="6144" max="6148" width="10.75" style="46" customWidth="1"/>
    <col min="6149" max="6394" width="9" style="46"/>
    <col min="6395" max="6395" width="4" style="46" customWidth="1"/>
    <col min="6396" max="6396" width="10.875" style="46" customWidth="1"/>
    <col min="6397" max="6397" width="16" style="46" customWidth="1"/>
    <col min="6398" max="6398" width="10.5" style="46" customWidth="1"/>
    <col min="6399" max="6399" width="18.375" style="46" customWidth="1"/>
    <col min="6400" max="6404" width="10.75" style="46" customWidth="1"/>
    <col min="6405" max="6650" width="9" style="46"/>
    <col min="6651" max="6651" width="4" style="46" customWidth="1"/>
    <col min="6652" max="6652" width="10.875" style="46" customWidth="1"/>
    <col min="6653" max="6653" width="16" style="46" customWidth="1"/>
    <col min="6654" max="6654" width="10.5" style="46" customWidth="1"/>
    <col min="6655" max="6655" width="18.375" style="46" customWidth="1"/>
    <col min="6656" max="6660" width="10.75" style="46" customWidth="1"/>
    <col min="6661" max="6906" width="9" style="46"/>
    <col min="6907" max="6907" width="4" style="46" customWidth="1"/>
    <col min="6908" max="6908" width="10.875" style="46" customWidth="1"/>
    <col min="6909" max="6909" width="16" style="46" customWidth="1"/>
    <col min="6910" max="6910" width="10.5" style="46" customWidth="1"/>
    <col min="6911" max="6911" width="18.375" style="46" customWidth="1"/>
    <col min="6912" max="6916" width="10.75" style="46" customWidth="1"/>
    <col min="6917" max="7162" width="9" style="46"/>
    <col min="7163" max="7163" width="4" style="46" customWidth="1"/>
    <col min="7164" max="7164" width="10.875" style="46" customWidth="1"/>
    <col min="7165" max="7165" width="16" style="46" customWidth="1"/>
    <col min="7166" max="7166" width="10.5" style="46" customWidth="1"/>
    <col min="7167" max="7167" width="18.375" style="46" customWidth="1"/>
    <col min="7168" max="7172" width="10.75" style="46" customWidth="1"/>
    <col min="7173" max="7418" width="9" style="46"/>
    <col min="7419" max="7419" width="4" style="46" customWidth="1"/>
    <col min="7420" max="7420" width="10.875" style="46" customWidth="1"/>
    <col min="7421" max="7421" width="16" style="46" customWidth="1"/>
    <col min="7422" max="7422" width="10.5" style="46" customWidth="1"/>
    <col min="7423" max="7423" width="18.375" style="46" customWidth="1"/>
    <col min="7424" max="7428" width="10.75" style="46" customWidth="1"/>
    <col min="7429" max="7674" width="9" style="46"/>
    <col min="7675" max="7675" width="4" style="46" customWidth="1"/>
    <col min="7676" max="7676" width="10.875" style="46" customWidth="1"/>
    <col min="7677" max="7677" width="16" style="46" customWidth="1"/>
    <col min="7678" max="7678" width="10.5" style="46" customWidth="1"/>
    <col min="7679" max="7679" width="18.375" style="46" customWidth="1"/>
    <col min="7680" max="7684" width="10.75" style="46" customWidth="1"/>
    <col min="7685" max="7930" width="9" style="46"/>
    <col min="7931" max="7931" width="4" style="46" customWidth="1"/>
    <col min="7932" max="7932" width="10.875" style="46" customWidth="1"/>
    <col min="7933" max="7933" width="16" style="46" customWidth="1"/>
    <col min="7934" max="7934" width="10.5" style="46" customWidth="1"/>
    <col min="7935" max="7935" width="18.375" style="46" customWidth="1"/>
    <col min="7936" max="7940" width="10.75" style="46" customWidth="1"/>
    <col min="7941" max="8186" width="9" style="46"/>
    <col min="8187" max="8187" width="4" style="46" customWidth="1"/>
    <col min="8188" max="8188" width="10.875" style="46" customWidth="1"/>
    <col min="8189" max="8189" width="16" style="46" customWidth="1"/>
    <col min="8190" max="8190" width="10.5" style="46" customWidth="1"/>
    <col min="8191" max="8191" width="18.375" style="46" customWidth="1"/>
    <col min="8192" max="8196" width="10.75" style="46" customWidth="1"/>
    <col min="8197" max="8442" width="9" style="46"/>
    <col min="8443" max="8443" width="4" style="46" customWidth="1"/>
    <col min="8444" max="8444" width="10.875" style="46" customWidth="1"/>
    <col min="8445" max="8445" width="16" style="46" customWidth="1"/>
    <col min="8446" max="8446" width="10.5" style="46" customWidth="1"/>
    <col min="8447" max="8447" width="18.375" style="46" customWidth="1"/>
    <col min="8448" max="8452" width="10.75" style="46" customWidth="1"/>
    <col min="8453" max="8698" width="9" style="46"/>
    <col min="8699" max="8699" width="4" style="46" customWidth="1"/>
    <col min="8700" max="8700" width="10.875" style="46" customWidth="1"/>
    <col min="8701" max="8701" width="16" style="46" customWidth="1"/>
    <col min="8702" max="8702" width="10.5" style="46" customWidth="1"/>
    <col min="8703" max="8703" width="18.375" style="46" customWidth="1"/>
    <col min="8704" max="8708" width="10.75" style="46" customWidth="1"/>
    <col min="8709" max="8954" width="9" style="46"/>
    <col min="8955" max="8955" width="4" style="46" customWidth="1"/>
    <col min="8956" max="8956" width="10.875" style="46" customWidth="1"/>
    <col min="8957" max="8957" width="16" style="46" customWidth="1"/>
    <col min="8958" max="8958" width="10.5" style="46" customWidth="1"/>
    <col min="8959" max="8959" width="18.375" style="46" customWidth="1"/>
    <col min="8960" max="8964" width="10.75" style="46" customWidth="1"/>
    <col min="8965" max="9210" width="9" style="46"/>
    <col min="9211" max="9211" width="4" style="46" customWidth="1"/>
    <col min="9212" max="9212" width="10.875" style="46" customWidth="1"/>
    <col min="9213" max="9213" width="16" style="46" customWidth="1"/>
    <col min="9214" max="9214" width="10.5" style="46" customWidth="1"/>
    <col min="9215" max="9215" width="18.375" style="46" customWidth="1"/>
    <col min="9216" max="9220" width="10.75" style="46" customWidth="1"/>
    <col min="9221" max="9466" width="9" style="46"/>
    <col min="9467" max="9467" width="4" style="46" customWidth="1"/>
    <col min="9468" max="9468" width="10.875" style="46" customWidth="1"/>
    <col min="9469" max="9469" width="16" style="46" customWidth="1"/>
    <col min="9470" max="9470" width="10.5" style="46" customWidth="1"/>
    <col min="9471" max="9471" width="18.375" style="46" customWidth="1"/>
    <col min="9472" max="9476" width="10.75" style="46" customWidth="1"/>
    <col min="9477" max="9722" width="9" style="46"/>
    <col min="9723" max="9723" width="4" style="46" customWidth="1"/>
    <col min="9724" max="9724" width="10.875" style="46" customWidth="1"/>
    <col min="9725" max="9725" width="16" style="46" customWidth="1"/>
    <col min="9726" max="9726" width="10.5" style="46" customWidth="1"/>
    <col min="9727" max="9727" width="18.375" style="46" customWidth="1"/>
    <col min="9728" max="9732" width="10.75" style="46" customWidth="1"/>
    <col min="9733" max="9978" width="9" style="46"/>
    <col min="9979" max="9979" width="4" style="46" customWidth="1"/>
    <col min="9980" max="9980" width="10.875" style="46" customWidth="1"/>
    <col min="9981" max="9981" width="16" style="46" customWidth="1"/>
    <col min="9982" max="9982" width="10.5" style="46" customWidth="1"/>
    <col min="9983" max="9983" width="18.375" style="46" customWidth="1"/>
    <col min="9984" max="9988" width="10.75" style="46" customWidth="1"/>
    <col min="9989" max="10234" width="9" style="46"/>
    <col min="10235" max="10235" width="4" style="46" customWidth="1"/>
    <col min="10236" max="10236" width="10.875" style="46" customWidth="1"/>
    <col min="10237" max="10237" width="16" style="46" customWidth="1"/>
    <col min="10238" max="10238" width="10.5" style="46" customWidth="1"/>
    <col min="10239" max="10239" width="18.375" style="46" customWidth="1"/>
    <col min="10240" max="10244" width="10.75" style="46" customWidth="1"/>
    <col min="10245" max="10490" width="9" style="46"/>
    <col min="10491" max="10491" width="4" style="46" customWidth="1"/>
    <col min="10492" max="10492" width="10.875" style="46" customWidth="1"/>
    <col min="10493" max="10493" width="16" style="46" customWidth="1"/>
    <col min="10494" max="10494" width="10.5" style="46" customWidth="1"/>
    <col min="10495" max="10495" width="18.375" style="46" customWidth="1"/>
    <col min="10496" max="10500" width="10.75" style="46" customWidth="1"/>
    <col min="10501" max="10746" width="9" style="46"/>
    <col min="10747" max="10747" width="4" style="46" customWidth="1"/>
    <col min="10748" max="10748" width="10.875" style="46" customWidth="1"/>
    <col min="10749" max="10749" width="16" style="46" customWidth="1"/>
    <col min="10750" max="10750" width="10.5" style="46" customWidth="1"/>
    <col min="10751" max="10751" width="18.375" style="46" customWidth="1"/>
    <col min="10752" max="10756" width="10.75" style="46" customWidth="1"/>
    <col min="10757" max="11002" width="9" style="46"/>
    <col min="11003" max="11003" width="4" style="46" customWidth="1"/>
    <col min="11004" max="11004" width="10.875" style="46" customWidth="1"/>
    <col min="11005" max="11005" width="16" style="46" customWidth="1"/>
    <col min="11006" max="11006" width="10.5" style="46" customWidth="1"/>
    <col min="11007" max="11007" width="18.375" style="46" customWidth="1"/>
    <col min="11008" max="11012" width="10.75" style="46" customWidth="1"/>
    <col min="11013" max="11258" width="9" style="46"/>
    <col min="11259" max="11259" width="4" style="46" customWidth="1"/>
    <col min="11260" max="11260" width="10.875" style="46" customWidth="1"/>
    <col min="11261" max="11261" width="16" style="46" customWidth="1"/>
    <col min="11262" max="11262" width="10.5" style="46" customWidth="1"/>
    <col min="11263" max="11263" width="18.375" style="46" customWidth="1"/>
    <col min="11264" max="11268" width="10.75" style="46" customWidth="1"/>
    <col min="11269" max="11514" width="9" style="46"/>
    <col min="11515" max="11515" width="4" style="46" customWidth="1"/>
    <col min="11516" max="11516" width="10.875" style="46" customWidth="1"/>
    <col min="11517" max="11517" width="16" style="46" customWidth="1"/>
    <col min="11518" max="11518" width="10.5" style="46" customWidth="1"/>
    <col min="11519" max="11519" width="18.375" style="46" customWidth="1"/>
    <col min="11520" max="11524" width="10.75" style="46" customWidth="1"/>
    <col min="11525" max="11770" width="9" style="46"/>
    <col min="11771" max="11771" width="4" style="46" customWidth="1"/>
    <col min="11772" max="11772" width="10.875" style="46" customWidth="1"/>
    <col min="11773" max="11773" width="16" style="46" customWidth="1"/>
    <col min="11774" max="11774" width="10.5" style="46" customWidth="1"/>
    <col min="11775" max="11775" width="18.375" style="46" customWidth="1"/>
    <col min="11776" max="11780" width="10.75" style="46" customWidth="1"/>
    <col min="11781" max="12026" width="9" style="46"/>
    <col min="12027" max="12027" width="4" style="46" customWidth="1"/>
    <col min="12028" max="12028" width="10.875" style="46" customWidth="1"/>
    <col min="12029" max="12029" width="16" style="46" customWidth="1"/>
    <col min="12030" max="12030" width="10.5" style="46" customWidth="1"/>
    <col min="12031" max="12031" width="18.375" style="46" customWidth="1"/>
    <col min="12032" max="12036" width="10.75" style="46" customWidth="1"/>
    <col min="12037" max="12282" width="9" style="46"/>
    <col min="12283" max="12283" width="4" style="46" customWidth="1"/>
    <col min="12284" max="12284" width="10.875" style="46" customWidth="1"/>
    <col min="12285" max="12285" width="16" style="46" customWidth="1"/>
    <col min="12286" max="12286" width="10.5" style="46" customWidth="1"/>
    <col min="12287" max="12287" width="18.375" style="46" customWidth="1"/>
    <col min="12288" max="12292" width="10.75" style="46" customWidth="1"/>
    <col min="12293" max="12538" width="9" style="46"/>
    <col min="12539" max="12539" width="4" style="46" customWidth="1"/>
    <col min="12540" max="12540" width="10.875" style="46" customWidth="1"/>
    <col min="12541" max="12541" width="16" style="46" customWidth="1"/>
    <col min="12542" max="12542" width="10.5" style="46" customWidth="1"/>
    <col min="12543" max="12543" width="18.375" style="46" customWidth="1"/>
    <col min="12544" max="12548" width="10.75" style="46" customWidth="1"/>
    <col min="12549" max="12794" width="9" style="46"/>
    <col min="12795" max="12795" width="4" style="46" customWidth="1"/>
    <col min="12796" max="12796" width="10.875" style="46" customWidth="1"/>
    <col min="12797" max="12797" width="16" style="46" customWidth="1"/>
    <col min="12798" max="12798" width="10.5" style="46" customWidth="1"/>
    <col min="12799" max="12799" width="18.375" style="46" customWidth="1"/>
    <col min="12800" max="12804" width="10.75" style="46" customWidth="1"/>
    <col min="12805" max="13050" width="9" style="46"/>
    <col min="13051" max="13051" width="4" style="46" customWidth="1"/>
    <col min="13052" max="13052" width="10.875" style="46" customWidth="1"/>
    <col min="13053" max="13053" width="16" style="46" customWidth="1"/>
    <col min="13054" max="13054" width="10.5" style="46" customWidth="1"/>
    <col min="13055" max="13055" width="18.375" style="46" customWidth="1"/>
    <col min="13056" max="13060" width="10.75" style="46" customWidth="1"/>
    <col min="13061" max="13306" width="9" style="46"/>
    <col min="13307" max="13307" width="4" style="46" customWidth="1"/>
    <col min="13308" max="13308" width="10.875" style="46" customWidth="1"/>
    <col min="13309" max="13309" width="16" style="46" customWidth="1"/>
    <col min="13310" max="13310" width="10.5" style="46" customWidth="1"/>
    <col min="13311" max="13311" width="18.375" style="46" customWidth="1"/>
    <col min="13312" max="13316" width="10.75" style="46" customWidth="1"/>
    <col min="13317" max="13562" width="9" style="46"/>
    <col min="13563" max="13563" width="4" style="46" customWidth="1"/>
    <col min="13564" max="13564" width="10.875" style="46" customWidth="1"/>
    <col min="13565" max="13565" width="16" style="46" customWidth="1"/>
    <col min="13566" max="13566" width="10.5" style="46" customWidth="1"/>
    <col min="13567" max="13567" width="18.375" style="46" customWidth="1"/>
    <col min="13568" max="13572" width="10.75" style="46" customWidth="1"/>
    <col min="13573" max="13818" width="9" style="46"/>
    <col min="13819" max="13819" width="4" style="46" customWidth="1"/>
    <col min="13820" max="13820" width="10.875" style="46" customWidth="1"/>
    <col min="13821" max="13821" width="16" style="46" customWidth="1"/>
    <col min="13822" max="13822" width="10.5" style="46" customWidth="1"/>
    <col min="13823" max="13823" width="18.375" style="46" customWidth="1"/>
    <col min="13824" max="13828" width="10.75" style="46" customWidth="1"/>
    <col min="13829" max="14074" width="9" style="46"/>
    <col min="14075" max="14075" width="4" style="46" customWidth="1"/>
    <col min="14076" max="14076" width="10.875" style="46" customWidth="1"/>
    <col min="14077" max="14077" width="16" style="46" customWidth="1"/>
    <col min="14078" max="14078" width="10.5" style="46" customWidth="1"/>
    <col min="14079" max="14079" width="18.375" style="46" customWidth="1"/>
    <col min="14080" max="14084" width="10.75" style="46" customWidth="1"/>
    <col min="14085" max="14330" width="9" style="46"/>
    <col min="14331" max="14331" width="4" style="46" customWidth="1"/>
    <col min="14332" max="14332" width="10.875" style="46" customWidth="1"/>
    <col min="14333" max="14333" width="16" style="46" customWidth="1"/>
    <col min="14334" max="14334" width="10.5" style="46" customWidth="1"/>
    <col min="14335" max="14335" width="18.375" style="46" customWidth="1"/>
    <col min="14336" max="14340" width="10.75" style="46" customWidth="1"/>
    <col min="14341" max="14586" width="9" style="46"/>
    <col min="14587" max="14587" width="4" style="46" customWidth="1"/>
    <col min="14588" max="14588" width="10.875" style="46" customWidth="1"/>
    <col min="14589" max="14589" width="16" style="46" customWidth="1"/>
    <col min="14590" max="14590" width="10.5" style="46" customWidth="1"/>
    <col min="14591" max="14591" width="18.375" style="46" customWidth="1"/>
    <col min="14592" max="14596" width="10.75" style="46" customWidth="1"/>
    <col min="14597" max="14842" width="9" style="46"/>
    <col min="14843" max="14843" width="4" style="46" customWidth="1"/>
    <col min="14844" max="14844" width="10.875" style="46" customWidth="1"/>
    <col min="14845" max="14845" width="16" style="46" customWidth="1"/>
    <col min="14846" max="14846" width="10.5" style="46" customWidth="1"/>
    <col min="14847" max="14847" width="18.375" style="46" customWidth="1"/>
    <col min="14848" max="14852" width="10.75" style="46" customWidth="1"/>
    <col min="14853" max="15098" width="9" style="46"/>
    <col min="15099" max="15099" width="4" style="46" customWidth="1"/>
    <col min="15100" max="15100" width="10.875" style="46" customWidth="1"/>
    <col min="15101" max="15101" width="16" style="46" customWidth="1"/>
    <col min="15102" max="15102" width="10.5" style="46" customWidth="1"/>
    <col min="15103" max="15103" width="18.375" style="46" customWidth="1"/>
    <col min="15104" max="15108" width="10.75" style="46" customWidth="1"/>
    <col min="15109" max="15354" width="9" style="46"/>
    <col min="15355" max="15355" width="4" style="46" customWidth="1"/>
    <col min="15356" max="15356" width="10.875" style="46" customWidth="1"/>
    <col min="15357" max="15357" width="16" style="46" customWidth="1"/>
    <col min="15358" max="15358" width="10.5" style="46" customWidth="1"/>
    <col min="15359" max="15359" width="18.375" style="46" customWidth="1"/>
    <col min="15360" max="15364" width="10.75" style="46" customWidth="1"/>
    <col min="15365" max="15610" width="9" style="46"/>
    <col min="15611" max="15611" width="4" style="46" customWidth="1"/>
    <col min="15612" max="15612" width="10.875" style="46" customWidth="1"/>
    <col min="15613" max="15613" width="16" style="46" customWidth="1"/>
    <col min="15614" max="15614" width="10.5" style="46" customWidth="1"/>
    <col min="15615" max="15615" width="18.375" style="46" customWidth="1"/>
    <col min="15616" max="15620" width="10.75" style="46" customWidth="1"/>
    <col min="15621" max="15866" width="9" style="46"/>
    <col min="15867" max="15867" width="4" style="46" customWidth="1"/>
    <col min="15868" max="15868" width="10.875" style="46" customWidth="1"/>
    <col min="15869" max="15869" width="16" style="46" customWidth="1"/>
    <col min="15870" max="15870" width="10.5" style="46" customWidth="1"/>
    <col min="15871" max="15871" width="18.375" style="46" customWidth="1"/>
    <col min="15872" max="15876" width="10.75" style="46" customWidth="1"/>
    <col min="15877" max="16122" width="9" style="46"/>
    <col min="16123" max="16123" width="4" style="46" customWidth="1"/>
    <col min="16124" max="16124" width="10.875" style="46" customWidth="1"/>
    <col min="16125" max="16125" width="16" style="46" customWidth="1"/>
    <col min="16126" max="16126" width="10.5" style="46" customWidth="1"/>
    <col min="16127" max="16127" width="18.375" style="46" customWidth="1"/>
    <col min="16128" max="16132" width="10.75" style="46" customWidth="1"/>
    <col min="16133" max="16384" width="9" style="46"/>
  </cols>
  <sheetData>
    <row r="1" spans="1:14" ht="33" customHeigh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2" customFormat="1" ht="15.95" customHeight="1" thickBot="1">
      <c r="A2" s="1"/>
      <c r="B2" s="1"/>
      <c r="E2" s="47"/>
      <c r="F2" s="47"/>
      <c r="G2" s="48"/>
      <c r="H2" s="48"/>
      <c r="I2" s="48"/>
      <c r="J2" s="48"/>
      <c r="K2" s="48"/>
      <c r="L2" s="48"/>
      <c r="M2" s="48"/>
      <c r="N2" s="48"/>
    </row>
    <row r="3" spans="1:14" s="3" customFormat="1" ht="22.5" customHeight="1">
      <c r="A3" s="110" t="s">
        <v>0</v>
      </c>
      <c r="B3" s="111"/>
      <c r="C3" s="112"/>
      <c r="D3" s="100" t="s">
        <v>1</v>
      </c>
      <c r="E3" s="102" t="s">
        <v>58</v>
      </c>
      <c r="F3" s="102"/>
      <c r="G3" s="102"/>
      <c r="H3" s="102"/>
      <c r="I3" s="102"/>
      <c r="J3" s="102"/>
      <c r="K3" s="102"/>
      <c r="L3" s="102"/>
      <c r="M3" s="103"/>
      <c r="N3" s="104" t="s">
        <v>53</v>
      </c>
    </row>
    <row r="4" spans="1:14" s="3" customFormat="1" ht="22.5" customHeight="1">
      <c r="A4" s="113"/>
      <c r="B4" s="114"/>
      <c r="C4" s="115"/>
      <c r="D4" s="101"/>
      <c r="E4" s="66" t="s">
        <v>43</v>
      </c>
      <c r="F4" s="66" t="s">
        <v>44</v>
      </c>
      <c r="G4" s="67" t="s">
        <v>45</v>
      </c>
      <c r="H4" s="67" t="s">
        <v>46</v>
      </c>
      <c r="I4" s="67" t="s">
        <v>47</v>
      </c>
      <c r="J4" s="67" t="s">
        <v>48</v>
      </c>
      <c r="K4" s="67" t="s">
        <v>49</v>
      </c>
      <c r="L4" s="67" t="s">
        <v>50</v>
      </c>
      <c r="M4" s="67" t="s">
        <v>52</v>
      </c>
      <c r="N4" s="105"/>
    </row>
    <row r="5" spans="1:14" s="3" customFormat="1" ht="22.5" customHeight="1">
      <c r="A5" s="113"/>
      <c r="B5" s="114"/>
      <c r="C5" s="115"/>
      <c r="D5" s="84" t="s">
        <v>51</v>
      </c>
      <c r="E5" s="67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6">
        <v>1</v>
      </c>
      <c r="L5" s="66">
        <v>1</v>
      </c>
      <c r="M5" s="66">
        <v>1</v>
      </c>
      <c r="N5" s="86">
        <f>SUM(E5:M5)</f>
        <v>9</v>
      </c>
    </row>
    <row r="6" spans="1:14" s="3" customFormat="1" ht="22.5" customHeight="1">
      <c r="A6" s="113"/>
      <c r="B6" s="114"/>
      <c r="C6" s="115"/>
      <c r="D6" s="85" t="s">
        <v>60</v>
      </c>
      <c r="E6" s="89"/>
      <c r="F6" s="89"/>
      <c r="G6" s="89"/>
      <c r="H6" s="89"/>
      <c r="I6" s="89"/>
      <c r="J6" s="89"/>
      <c r="K6" s="89"/>
      <c r="L6" s="89"/>
      <c r="M6" s="89"/>
      <c r="N6" s="92"/>
    </row>
    <row r="7" spans="1:14" s="3" customFormat="1" ht="22.5" customHeight="1">
      <c r="A7" s="113"/>
      <c r="B7" s="114"/>
      <c r="C7" s="115"/>
      <c r="D7" s="88" t="s">
        <v>55</v>
      </c>
      <c r="E7" s="90"/>
      <c r="F7" s="91"/>
      <c r="G7" s="91"/>
      <c r="H7" s="91"/>
      <c r="I7" s="91"/>
      <c r="J7" s="91"/>
      <c r="K7" s="91"/>
      <c r="L7" s="91"/>
      <c r="M7" s="91"/>
      <c r="N7" s="93"/>
    </row>
    <row r="8" spans="1:14" s="3" customFormat="1" ht="22.5" customHeight="1">
      <c r="A8" s="113"/>
      <c r="B8" s="114"/>
      <c r="C8" s="115"/>
      <c r="D8" s="87" t="s">
        <v>54</v>
      </c>
      <c r="E8" s="69">
        <f>SUM(E6:E7)</f>
        <v>0</v>
      </c>
      <c r="F8" s="69">
        <f t="shared" ref="F8:M8" si="0">SUM(F6:F7)</f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86"/>
    </row>
    <row r="9" spans="1:14" s="3" customFormat="1" ht="22.5" customHeight="1" thickBot="1">
      <c r="A9" s="116"/>
      <c r="B9" s="117"/>
      <c r="C9" s="118"/>
      <c r="D9" s="84" t="s">
        <v>42</v>
      </c>
      <c r="E9" s="68">
        <v>168</v>
      </c>
      <c r="F9" s="68">
        <v>168</v>
      </c>
      <c r="G9" s="68">
        <v>168</v>
      </c>
      <c r="H9" s="68">
        <f>G9</f>
        <v>168</v>
      </c>
      <c r="I9" s="68">
        <f t="shared" ref="I9:M9" si="1">H9</f>
        <v>168</v>
      </c>
      <c r="J9" s="68">
        <f t="shared" si="1"/>
        <v>168</v>
      </c>
      <c r="K9" s="68">
        <f t="shared" si="1"/>
        <v>168</v>
      </c>
      <c r="L9" s="68">
        <f t="shared" si="1"/>
        <v>168</v>
      </c>
      <c r="M9" s="68">
        <f t="shared" si="1"/>
        <v>168</v>
      </c>
      <c r="N9" s="65"/>
    </row>
    <row r="10" spans="1:14" s="6" customFormat="1" ht="30.75" customHeight="1" thickTop="1">
      <c r="A10" s="119" t="s">
        <v>2</v>
      </c>
      <c r="B10" s="123" t="s">
        <v>3</v>
      </c>
      <c r="C10" s="4" t="s">
        <v>62</v>
      </c>
      <c r="D10" s="70" t="s">
        <v>66</v>
      </c>
      <c r="E10" s="20"/>
      <c r="F10" s="20"/>
      <c r="G10" s="5"/>
      <c r="H10" s="5"/>
      <c r="I10" s="5"/>
      <c r="J10" s="5"/>
      <c r="K10" s="5"/>
      <c r="L10" s="5"/>
      <c r="M10" s="5"/>
      <c r="N10" s="29">
        <f>SUM(E10:M10)</f>
        <v>0</v>
      </c>
    </row>
    <row r="11" spans="1:14" s="6" customFormat="1" ht="30" customHeight="1">
      <c r="A11" s="120"/>
      <c r="B11" s="124"/>
      <c r="C11" s="9" t="s">
        <v>63</v>
      </c>
      <c r="D11" s="71" t="s">
        <v>67</v>
      </c>
      <c r="E11" s="21"/>
      <c r="F11" s="21"/>
      <c r="G11" s="8"/>
      <c r="H11" s="8"/>
      <c r="I11" s="8"/>
      <c r="J11" s="8"/>
      <c r="K11" s="8"/>
      <c r="L11" s="8"/>
      <c r="M11" s="8"/>
      <c r="N11" s="30">
        <f>SUM(E11:M11)</f>
        <v>0</v>
      </c>
    </row>
    <row r="12" spans="1:14" s="6" customFormat="1" ht="30" customHeight="1">
      <c r="A12" s="120"/>
      <c r="B12" s="124"/>
      <c r="C12" s="9" t="s">
        <v>64</v>
      </c>
      <c r="D12" s="71"/>
      <c r="E12" s="21"/>
      <c r="F12" s="21"/>
      <c r="G12" s="8"/>
      <c r="H12" s="8"/>
      <c r="I12" s="8"/>
      <c r="J12" s="8"/>
      <c r="K12" s="8"/>
      <c r="L12" s="8"/>
      <c r="M12" s="8"/>
      <c r="N12" s="30"/>
    </row>
    <row r="13" spans="1:14" s="6" customFormat="1" ht="29.25" customHeight="1">
      <c r="A13" s="120"/>
      <c r="B13" s="124"/>
      <c r="C13" s="7" t="s">
        <v>65</v>
      </c>
      <c r="D13" s="72" t="s">
        <v>68</v>
      </c>
      <c r="E13" s="21"/>
      <c r="F13" s="21"/>
      <c r="G13" s="8"/>
      <c r="H13" s="8"/>
      <c r="I13" s="8"/>
      <c r="J13" s="8"/>
      <c r="K13" s="8"/>
      <c r="L13" s="8"/>
      <c r="M13" s="8"/>
      <c r="N13" s="30">
        <f>SUM(E13:M13)</f>
        <v>0</v>
      </c>
    </row>
    <row r="14" spans="1:14" s="6" customFormat="1" ht="22.5" customHeight="1">
      <c r="A14" s="121"/>
      <c r="B14" s="125"/>
      <c r="C14" s="44" t="s">
        <v>34</v>
      </c>
      <c r="D14" s="52"/>
      <c r="E14" s="45">
        <f>SUM(E10:E13)</f>
        <v>0</v>
      </c>
      <c r="F14" s="45">
        <f>SUM(F10:F13)</f>
        <v>0</v>
      </c>
      <c r="G14" s="45">
        <f t="shared" ref="G14:N14" si="2">SUM(G10:G13)</f>
        <v>0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94">
        <f t="shared" si="2"/>
        <v>0</v>
      </c>
    </row>
    <row r="15" spans="1:14" s="6" customFormat="1" ht="22.5" customHeight="1">
      <c r="A15" s="121"/>
      <c r="B15" s="106" t="s">
        <v>4</v>
      </c>
      <c r="C15" s="11" t="s">
        <v>5</v>
      </c>
      <c r="D15" s="56" t="s">
        <v>6</v>
      </c>
      <c r="E15" s="23">
        <f>E14*45/1000</f>
        <v>0</v>
      </c>
      <c r="F15" s="23">
        <f t="shared" ref="F15:N15" si="3">F14*45/1000</f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32">
        <f t="shared" si="3"/>
        <v>0</v>
      </c>
    </row>
    <row r="16" spans="1:14" s="6" customFormat="1" ht="22.5" customHeight="1">
      <c r="A16" s="121"/>
      <c r="B16" s="107"/>
      <c r="C16" s="109" t="s">
        <v>7</v>
      </c>
      <c r="D16" s="54" t="s">
        <v>8</v>
      </c>
      <c r="E16" s="21">
        <f>E14*29.5/1000</f>
        <v>0</v>
      </c>
      <c r="F16" s="21">
        <f t="shared" ref="F16:M16" si="4">F14*29.5/1000</f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  <c r="N16" s="30">
        <f t="shared" ref="N16" si="5">N14*29.5/1000</f>
        <v>0</v>
      </c>
    </row>
    <row r="17" spans="1:14" s="6" customFormat="1" ht="22.5" customHeight="1">
      <c r="A17" s="121"/>
      <c r="B17" s="107"/>
      <c r="C17" s="109"/>
      <c r="D17" s="54" t="s">
        <v>33</v>
      </c>
      <c r="E17" s="21">
        <f>E16*6.55/100</f>
        <v>0</v>
      </c>
      <c r="F17" s="21">
        <f t="shared" ref="F17:N17" si="6">F16*6.55/100</f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30">
        <f t="shared" si="6"/>
        <v>0</v>
      </c>
    </row>
    <row r="18" spans="1:14" s="6" customFormat="1" ht="22.5" customHeight="1">
      <c r="A18" s="121"/>
      <c r="B18" s="107"/>
      <c r="C18" s="53" t="s">
        <v>9</v>
      </c>
      <c r="D18" s="54" t="s">
        <v>10</v>
      </c>
      <c r="E18" s="21">
        <f>E14*6.5/1000</f>
        <v>0</v>
      </c>
      <c r="F18" s="21">
        <f t="shared" ref="F18:M18" si="7">F14*6.5/1000</f>
        <v>0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30">
        <f t="shared" ref="N18" si="8">N14*6.5/1000</f>
        <v>0</v>
      </c>
    </row>
    <row r="19" spans="1:14" s="6" customFormat="1" ht="22.5" customHeight="1">
      <c r="A19" s="121"/>
      <c r="B19" s="108"/>
      <c r="C19" s="12" t="s">
        <v>11</v>
      </c>
      <c r="D19" s="73"/>
      <c r="E19" s="22">
        <f>SUM(E15:E18)</f>
        <v>0</v>
      </c>
      <c r="F19" s="22">
        <f t="shared" ref="F19:N19" si="9">SUM(F15:F18)</f>
        <v>0</v>
      </c>
      <c r="G19" s="22">
        <f t="shared" si="9"/>
        <v>0</v>
      </c>
      <c r="H19" s="22">
        <f t="shared" si="9"/>
        <v>0</v>
      </c>
      <c r="I19" s="22">
        <f t="shared" si="9"/>
        <v>0</v>
      </c>
      <c r="J19" s="22">
        <f t="shared" si="9"/>
        <v>0</v>
      </c>
      <c r="K19" s="22">
        <f t="shared" si="9"/>
        <v>0</v>
      </c>
      <c r="L19" s="22">
        <f t="shared" si="9"/>
        <v>0</v>
      </c>
      <c r="M19" s="22">
        <f t="shared" si="9"/>
        <v>0</v>
      </c>
      <c r="N19" s="31">
        <f t="shared" si="9"/>
        <v>0</v>
      </c>
    </row>
    <row r="20" spans="1:14" s="13" customFormat="1" ht="22.5" customHeight="1">
      <c r="A20" s="121"/>
      <c r="B20" s="40" t="s">
        <v>12</v>
      </c>
      <c r="C20" s="41"/>
      <c r="D20" s="74"/>
      <c r="E20" s="42">
        <f>E14-E19</f>
        <v>0</v>
      </c>
      <c r="F20" s="42">
        <f t="shared" ref="F20:N20" si="10">F14-F19</f>
        <v>0</v>
      </c>
      <c r="G20" s="42">
        <f t="shared" si="10"/>
        <v>0</v>
      </c>
      <c r="H20" s="42">
        <f t="shared" si="10"/>
        <v>0</v>
      </c>
      <c r="I20" s="42">
        <f t="shared" si="10"/>
        <v>0</v>
      </c>
      <c r="J20" s="42">
        <f t="shared" si="10"/>
        <v>0</v>
      </c>
      <c r="K20" s="42">
        <f t="shared" si="10"/>
        <v>0</v>
      </c>
      <c r="L20" s="42">
        <f t="shared" si="10"/>
        <v>0</v>
      </c>
      <c r="M20" s="42">
        <f t="shared" si="10"/>
        <v>0</v>
      </c>
      <c r="N20" s="43">
        <f t="shared" si="10"/>
        <v>0</v>
      </c>
    </row>
    <row r="21" spans="1:14" s="6" customFormat="1" ht="22.5" customHeight="1">
      <c r="A21" s="121"/>
      <c r="B21" s="126" t="s">
        <v>13</v>
      </c>
      <c r="C21" s="14" t="s">
        <v>14</v>
      </c>
      <c r="D21" s="75" t="s">
        <v>15</v>
      </c>
      <c r="E21" s="23">
        <f>E14/12</f>
        <v>0</v>
      </c>
      <c r="F21" s="23">
        <f t="shared" ref="F21:M21" si="11">F14/12</f>
        <v>0</v>
      </c>
      <c r="G21" s="23">
        <f t="shared" si="11"/>
        <v>0</v>
      </c>
      <c r="H21" s="23">
        <f t="shared" si="11"/>
        <v>0</v>
      </c>
      <c r="I21" s="23">
        <f t="shared" si="11"/>
        <v>0</v>
      </c>
      <c r="J21" s="23">
        <f t="shared" si="11"/>
        <v>0</v>
      </c>
      <c r="K21" s="23">
        <f t="shared" si="11"/>
        <v>0</v>
      </c>
      <c r="L21" s="23">
        <f t="shared" si="11"/>
        <v>0</v>
      </c>
      <c r="M21" s="23">
        <f t="shared" si="11"/>
        <v>0</v>
      </c>
      <c r="N21" s="32">
        <f t="shared" ref="N21" si="12">N14/12</f>
        <v>0</v>
      </c>
    </row>
    <row r="22" spans="1:14" s="6" customFormat="1" ht="22.5" customHeight="1">
      <c r="A22" s="121"/>
      <c r="B22" s="127"/>
      <c r="C22" s="10" t="s">
        <v>16</v>
      </c>
      <c r="D22" s="55"/>
      <c r="E22" s="24">
        <f>E21</f>
        <v>0</v>
      </c>
      <c r="F22" s="24">
        <f t="shared" ref="F22:N22" si="13">F21</f>
        <v>0</v>
      </c>
      <c r="G22" s="24">
        <f t="shared" si="13"/>
        <v>0</v>
      </c>
      <c r="H22" s="24">
        <f t="shared" si="13"/>
        <v>0</v>
      </c>
      <c r="I22" s="24">
        <f t="shared" si="13"/>
        <v>0</v>
      </c>
      <c r="J22" s="24">
        <f t="shared" si="13"/>
        <v>0</v>
      </c>
      <c r="K22" s="24">
        <f t="shared" si="13"/>
        <v>0</v>
      </c>
      <c r="L22" s="24">
        <f t="shared" si="13"/>
        <v>0</v>
      </c>
      <c r="M22" s="24">
        <f t="shared" si="13"/>
        <v>0</v>
      </c>
      <c r="N22" s="33">
        <f t="shared" si="13"/>
        <v>0</v>
      </c>
    </row>
    <row r="23" spans="1:14" s="13" customFormat="1" ht="22.5" customHeight="1" thickBot="1">
      <c r="A23" s="122"/>
      <c r="B23" s="128" t="s">
        <v>17</v>
      </c>
      <c r="C23" s="129"/>
      <c r="D23" s="57"/>
      <c r="E23" s="25">
        <f>E14+E22</f>
        <v>0</v>
      </c>
      <c r="F23" s="25">
        <f t="shared" ref="F23:N23" si="14">F14+F22</f>
        <v>0</v>
      </c>
      <c r="G23" s="25">
        <f t="shared" si="14"/>
        <v>0</v>
      </c>
      <c r="H23" s="25">
        <f t="shared" si="14"/>
        <v>0</v>
      </c>
      <c r="I23" s="25">
        <f t="shared" si="14"/>
        <v>0</v>
      </c>
      <c r="J23" s="25">
        <f t="shared" si="14"/>
        <v>0</v>
      </c>
      <c r="K23" s="25">
        <f t="shared" si="14"/>
        <v>0</v>
      </c>
      <c r="L23" s="25">
        <f t="shared" si="14"/>
        <v>0</v>
      </c>
      <c r="M23" s="25">
        <f t="shared" si="14"/>
        <v>0</v>
      </c>
      <c r="N23" s="34">
        <f t="shared" si="14"/>
        <v>0</v>
      </c>
    </row>
    <row r="24" spans="1:14" s="6" customFormat="1" ht="22.5" customHeight="1">
      <c r="A24" s="150" t="s">
        <v>18</v>
      </c>
      <c r="B24" s="153" t="s">
        <v>19</v>
      </c>
      <c r="C24" s="58" t="s">
        <v>20</v>
      </c>
      <c r="D24" s="59" t="s">
        <v>35</v>
      </c>
      <c r="E24" s="23">
        <f>E14*21/1000</f>
        <v>0</v>
      </c>
      <c r="F24" s="23">
        <f t="shared" ref="F24:M24" si="15">F14*21/1000</f>
        <v>0</v>
      </c>
      <c r="G24" s="23">
        <f t="shared" si="15"/>
        <v>0</v>
      </c>
      <c r="H24" s="23">
        <f t="shared" si="15"/>
        <v>0</v>
      </c>
      <c r="I24" s="23">
        <f t="shared" si="15"/>
        <v>0</v>
      </c>
      <c r="J24" s="23">
        <f t="shared" si="15"/>
        <v>0</v>
      </c>
      <c r="K24" s="23">
        <f t="shared" si="15"/>
        <v>0</v>
      </c>
      <c r="L24" s="23">
        <f t="shared" si="15"/>
        <v>0</v>
      </c>
      <c r="M24" s="23">
        <f t="shared" si="15"/>
        <v>0</v>
      </c>
      <c r="N24" s="32">
        <f t="shared" ref="N24" si="16">N14*21/1000</f>
        <v>0</v>
      </c>
    </row>
    <row r="25" spans="1:14" s="6" customFormat="1" ht="22.5" customHeight="1">
      <c r="A25" s="151"/>
      <c r="B25" s="109"/>
      <c r="C25" s="53" t="s">
        <v>5</v>
      </c>
      <c r="D25" s="60" t="s">
        <v>36</v>
      </c>
      <c r="E25" s="21">
        <f>E15</f>
        <v>0</v>
      </c>
      <c r="F25" s="21">
        <f t="shared" ref="F25:M25" si="17">F15</f>
        <v>0</v>
      </c>
      <c r="G25" s="21">
        <f t="shared" si="17"/>
        <v>0</v>
      </c>
      <c r="H25" s="21">
        <f t="shared" si="17"/>
        <v>0</v>
      </c>
      <c r="I25" s="21">
        <f t="shared" si="17"/>
        <v>0</v>
      </c>
      <c r="J25" s="21">
        <f t="shared" si="17"/>
        <v>0</v>
      </c>
      <c r="K25" s="21">
        <f t="shared" si="17"/>
        <v>0</v>
      </c>
      <c r="L25" s="21">
        <f t="shared" si="17"/>
        <v>0</v>
      </c>
      <c r="M25" s="21">
        <f t="shared" si="17"/>
        <v>0</v>
      </c>
      <c r="N25" s="30">
        <f t="shared" ref="N25" si="18">N15</f>
        <v>0</v>
      </c>
    </row>
    <row r="26" spans="1:14" s="6" customFormat="1" ht="22.5" customHeight="1">
      <c r="A26" s="151"/>
      <c r="B26" s="109"/>
      <c r="C26" s="109" t="s">
        <v>7</v>
      </c>
      <c r="D26" s="60" t="s">
        <v>37</v>
      </c>
      <c r="E26" s="21">
        <f>E16</f>
        <v>0</v>
      </c>
      <c r="F26" s="21">
        <f t="shared" ref="F26:M26" si="19">F16</f>
        <v>0</v>
      </c>
      <c r="G26" s="21">
        <f t="shared" si="19"/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30">
        <f t="shared" ref="N26" si="20">N16</f>
        <v>0</v>
      </c>
    </row>
    <row r="27" spans="1:14" s="6" customFormat="1" ht="22.5" customHeight="1">
      <c r="A27" s="151"/>
      <c r="B27" s="109"/>
      <c r="C27" s="109"/>
      <c r="D27" s="61" t="s">
        <v>38</v>
      </c>
      <c r="E27" s="21">
        <f t="shared" ref="E27:E28" si="21">E17</f>
        <v>0</v>
      </c>
      <c r="F27" s="21">
        <f t="shared" ref="F27:M27" si="22">F17</f>
        <v>0</v>
      </c>
      <c r="G27" s="21">
        <f t="shared" si="22"/>
        <v>0</v>
      </c>
      <c r="H27" s="21">
        <f t="shared" si="22"/>
        <v>0</v>
      </c>
      <c r="I27" s="21">
        <f t="shared" si="22"/>
        <v>0</v>
      </c>
      <c r="J27" s="21">
        <f t="shared" si="22"/>
        <v>0</v>
      </c>
      <c r="K27" s="21">
        <f t="shared" si="22"/>
        <v>0</v>
      </c>
      <c r="L27" s="21">
        <f t="shared" si="22"/>
        <v>0</v>
      </c>
      <c r="M27" s="21">
        <f t="shared" si="22"/>
        <v>0</v>
      </c>
      <c r="N27" s="30">
        <f t="shared" ref="N27" si="23">N17</f>
        <v>0</v>
      </c>
    </row>
    <row r="28" spans="1:14" s="6" customFormat="1" ht="22.5" customHeight="1">
      <c r="A28" s="151"/>
      <c r="B28" s="109"/>
      <c r="C28" s="53" t="s">
        <v>9</v>
      </c>
      <c r="D28" s="60" t="s">
        <v>39</v>
      </c>
      <c r="E28" s="21">
        <f t="shared" si="21"/>
        <v>0</v>
      </c>
      <c r="F28" s="21">
        <f t="shared" ref="F28:M28" si="24">F18</f>
        <v>0</v>
      </c>
      <c r="G28" s="21">
        <f t="shared" si="24"/>
        <v>0</v>
      </c>
      <c r="H28" s="21">
        <f t="shared" si="24"/>
        <v>0</v>
      </c>
      <c r="I28" s="21">
        <f t="shared" si="24"/>
        <v>0</v>
      </c>
      <c r="J28" s="21">
        <f t="shared" si="24"/>
        <v>0</v>
      </c>
      <c r="K28" s="21">
        <f t="shared" si="24"/>
        <v>0</v>
      </c>
      <c r="L28" s="21">
        <f t="shared" si="24"/>
        <v>0</v>
      </c>
      <c r="M28" s="21">
        <f t="shared" si="24"/>
        <v>0</v>
      </c>
      <c r="N28" s="30">
        <f t="shared" ref="N28" si="25">N18</f>
        <v>0</v>
      </c>
    </row>
    <row r="29" spans="1:14" s="6" customFormat="1" ht="22.5" customHeight="1">
      <c r="A29" s="151"/>
      <c r="B29" s="109"/>
      <c r="C29" s="53" t="s">
        <v>21</v>
      </c>
      <c r="D29" s="62" t="s">
        <v>40</v>
      </c>
      <c r="E29" s="21">
        <f>E14*5/1000</f>
        <v>0</v>
      </c>
      <c r="F29" s="21">
        <f t="shared" ref="F29:M29" si="26">F14*5/1000</f>
        <v>0</v>
      </c>
      <c r="G29" s="21">
        <f t="shared" si="26"/>
        <v>0</v>
      </c>
      <c r="H29" s="21">
        <f t="shared" si="26"/>
        <v>0</v>
      </c>
      <c r="I29" s="21">
        <f t="shared" si="26"/>
        <v>0</v>
      </c>
      <c r="J29" s="21">
        <f t="shared" si="26"/>
        <v>0</v>
      </c>
      <c r="K29" s="21">
        <f t="shared" si="26"/>
        <v>0</v>
      </c>
      <c r="L29" s="21">
        <f t="shared" si="26"/>
        <v>0</v>
      </c>
      <c r="M29" s="21">
        <f t="shared" si="26"/>
        <v>0</v>
      </c>
      <c r="N29" s="30">
        <f t="shared" ref="N29" si="27">N14*5/1000</f>
        <v>0</v>
      </c>
    </row>
    <row r="30" spans="1:14" s="6" customFormat="1" ht="22.5" customHeight="1">
      <c r="A30" s="151"/>
      <c r="B30" s="127"/>
      <c r="C30" s="10" t="s">
        <v>22</v>
      </c>
      <c r="D30" s="63"/>
      <c r="E30" s="26">
        <f>SUM(E24:E29)</f>
        <v>0</v>
      </c>
      <c r="F30" s="26">
        <f t="shared" ref="F30:N30" si="28">SUM(F24:F29)</f>
        <v>0</v>
      </c>
      <c r="G30" s="26">
        <f t="shared" si="28"/>
        <v>0</v>
      </c>
      <c r="H30" s="26">
        <f t="shared" si="28"/>
        <v>0</v>
      </c>
      <c r="I30" s="26">
        <f t="shared" si="28"/>
        <v>0</v>
      </c>
      <c r="J30" s="26">
        <f t="shared" si="28"/>
        <v>0</v>
      </c>
      <c r="K30" s="26">
        <f t="shared" si="28"/>
        <v>0</v>
      </c>
      <c r="L30" s="26">
        <f t="shared" si="28"/>
        <v>0</v>
      </c>
      <c r="M30" s="26">
        <f t="shared" si="28"/>
        <v>0</v>
      </c>
      <c r="N30" s="35">
        <f t="shared" si="28"/>
        <v>0</v>
      </c>
    </row>
    <row r="31" spans="1:14" s="6" customFormat="1" ht="22.5" customHeight="1">
      <c r="A31" s="151"/>
      <c r="B31" s="139" t="s">
        <v>23</v>
      </c>
      <c r="C31" s="11" t="s">
        <v>24</v>
      </c>
      <c r="D31" s="64" t="s">
        <v>25</v>
      </c>
      <c r="E31" s="27"/>
      <c r="F31" s="27"/>
      <c r="G31" s="15"/>
      <c r="H31" s="15"/>
      <c r="I31" s="15"/>
      <c r="J31" s="15"/>
      <c r="K31" s="15"/>
      <c r="L31" s="15"/>
      <c r="M31" s="15"/>
      <c r="N31" s="36"/>
    </row>
    <row r="32" spans="1:14" s="6" customFormat="1" ht="22.5" customHeight="1">
      <c r="A32" s="151"/>
      <c r="B32" s="124"/>
      <c r="C32" s="140" t="s">
        <v>23</v>
      </c>
      <c r="D32" s="76" t="s">
        <v>26</v>
      </c>
      <c r="E32" s="16"/>
      <c r="F32" s="16"/>
      <c r="G32" s="16"/>
      <c r="H32" s="16"/>
      <c r="I32" s="16"/>
      <c r="J32" s="16"/>
      <c r="K32" s="16"/>
      <c r="L32" s="16"/>
      <c r="M32" s="16"/>
      <c r="N32" s="30">
        <f>SUM(E32:M32)</f>
        <v>0</v>
      </c>
    </row>
    <row r="33" spans="1:14" s="6" customFormat="1" ht="27.75" customHeight="1">
      <c r="A33" s="151"/>
      <c r="B33" s="124"/>
      <c r="C33" s="107"/>
      <c r="D33" s="77" t="s">
        <v>57</v>
      </c>
      <c r="E33" s="16"/>
      <c r="F33" s="16"/>
      <c r="G33" s="16"/>
      <c r="H33" s="16"/>
      <c r="I33" s="16"/>
      <c r="J33" s="16"/>
      <c r="K33" s="16"/>
      <c r="L33" s="16"/>
      <c r="M33" s="16"/>
      <c r="N33" s="30">
        <f>SUM(E33:M33)</f>
        <v>0</v>
      </c>
    </row>
    <row r="34" spans="1:14" s="6" customFormat="1" ht="51.75" customHeight="1">
      <c r="A34" s="151"/>
      <c r="B34" s="124"/>
      <c r="C34" s="107"/>
      <c r="D34" s="78" t="s">
        <v>61</v>
      </c>
      <c r="E34" s="16"/>
      <c r="F34" s="16"/>
      <c r="G34" s="16"/>
      <c r="H34" s="16"/>
      <c r="I34" s="16"/>
      <c r="J34" s="16"/>
      <c r="K34" s="16"/>
      <c r="L34" s="16"/>
      <c r="M34" s="16"/>
      <c r="N34" s="30">
        <f>SUM(E34:M34)</f>
        <v>0</v>
      </c>
    </row>
    <row r="35" spans="1:14" s="6" customFormat="1" ht="22.5" customHeight="1">
      <c r="A35" s="151"/>
      <c r="B35" s="124"/>
      <c r="C35" s="141"/>
      <c r="D35" s="76" t="s">
        <v>27</v>
      </c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 s="6" customFormat="1" ht="22.5" customHeight="1">
      <c r="A36" s="151"/>
      <c r="B36" s="127"/>
      <c r="C36" s="10" t="s">
        <v>28</v>
      </c>
      <c r="D36" s="55"/>
      <c r="E36" s="22">
        <f>SUM(E31:E35)</f>
        <v>0</v>
      </c>
      <c r="F36" s="22">
        <f t="shared" ref="F36:N36" si="29">SUM(F31:F35)</f>
        <v>0</v>
      </c>
      <c r="G36" s="22">
        <f t="shared" si="29"/>
        <v>0</v>
      </c>
      <c r="H36" s="22">
        <f t="shared" si="29"/>
        <v>0</v>
      </c>
      <c r="I36" s="22">
        <f t="shared" si="29"/>
        <v>0</v>
      </c>
      <c r="J36" s="22">
        <f t="shared" si="29"/>
        <v>0</v>
      </c>
      <c r="K36" s="22">
        <f t="shared" si="29"/>
        <v>0</v>
      </c>
      <c r="L36" s="22">
        <f t="shared" si="29"/>
        <v>0</v>
      </c>
      <c r="M36" s="22">
        <f t="shared" si="29"/>
        <v>0</v>
      </c>
      <c r="N36" s="31">
        <f t="shared" si="29"/>
        <v>0</v>
      </c>
    </row>
    <row r="37" spans="1:14" s="6" customFormat="1" ht="22.5" customHeight="1">
      <c r="A37" s="152"/>
      <c r="B37" s="142" t="s">
        <v>29</v>
      </c>
      <c r="C37" s="143"/>
      <c r="D37" s="79"/>
      <c r="E37" s="28">
        <f>E30+E36</f>
        <v>0</v>
      </c>
      <c r="F37" s="28">
        <f t="shared" ref="F37:N37" si="30">F30+F36</f>
        <v>0</v>
      </c>
      <c r="G37" s="28">
        <f t="shared" si="30"/>
        <v>0</v>
      </c>
      <c r="H37" s="28">
        <f t="shared" si="30"/>
        <v>0</v>
      </c>
      <c r="I37" s="28">
        <f t="shared" si="30"/>
        <v>0</v>
      </c>
      <c r="J37" s="28">
        <f t="shared" si="30"/>
        <v>0</v>
      </c>
      <c r="K37" s="28">
        <f t="shared" si="30"/>
        <v>0</v>
      </c>
      <c r="L37" s="28">
        <f t="shared" si="30"/>
        <v>0</v>
      </c>
      <c r="M37" s="28">
        <f t="shared" si="30"/>
        <v>0</v>
      </c>
      <c r="N37" s="37">
        <f t="shared" si="30"/>
        <v>0</v>
      </c>
    </row>
    <row r="38" spans="1:14" s="13" customFormat="1" ht="22.5" customHeight="1" thickBot="1">
      <c r="A38" s="144" t="s">
        <v>30</v>
      </c>
      <c r="B38" s="145"/>
      <c r="C38" s="146"/>
      <c r="D38" s="80"/>
      <c r="E38" s="18">
        <f>E23+E37</f>
        <v>0</v>
      </c>
      <c r="F38" s="18">
        <f t="shared" ref="F38:N38" si="31">F23+F37</f>
        <v>0</v>
      </c>
      <c r="G38" s="18">
        <f t="shared" si="31"/>
        <v>0</v>
      </c>
      <c r="H38" s="18">
        <f t="shared" si="31"/>
        <v>0</v>
      </c>
      <c r="I38" s="18">
        <f t="shared" si="31"/>
        <v>0</v>
      </c>
      <c r="J38" s="18">
        <f t="shared" si="31"/>
        <v>0</v>
      </c>
      <c r="K38" s="18">
        <f t="shared" si="31"/>
        <v>0</v>
      </c>
      <c r="L38" s="18">
        <f t="shared" si="31"/>
        <v>0</v>
      </c>
      <c r="M38" s="18">
        <f t="shared" si="31"/>
        <v>0</v>
      </c>
      <c r="N38" s="38">
        <f t="shared" si="31"/>
        <v>0</v>
      </c>
    </row>
    <row r="39" spans="1:14" s="6" customFormat="1" ht="22.5" customHeight="1" thickBot="1">
      <c r="A39" s="147" t="s">
        <v>41</v>
      </c>
      <c r="B39" s="148"/>
      <c r="C39" s="149"/>
      <c r="D39" s="81"/>
      <c r="E39" s="19"/>
      <c r="F39" s="19"/>
      <c r="G39" s="19"/>
      <c r="H39" s="19"/>
      <c r="I39" s="19"/>
      <c r="J39" s="19"/>
      <c r="K39" s="19"/>
      <c r="L39" s="19"/>
      <c r="M39" s="19"/>
      <c r="N39" s="39"/>
    </row>
    <row r="40" spans="1:14" s="13" customFormat="1" ht="22.5" customHeight="1">
      <c r="A40" s="130" t="s">
        <v>31</v>
      </c>
      <c r="B40" s="131"/>
      <c r="C40" s="132"/>
      <c r="D40" s="82"/>
      <c r="E40" s="50">
        <f>E38+E39</f>
        <v>0</v>
      </c>
      <c r="F40" s="50">
        <f t="shared" ref="F40:N40" si="32">F38+F39</f>
        <v>0</v>
      </c>
      <c r="G40" s="50">
        <f t="shared" si="32"/>
        <v>0</v>
      </c>
      <c r="H40" s="50">
        <f t="shared" si="32"/>
        <v>0</v>
      </c>
      <c r="I40" s="50">
        <f t="shared" si="32"/>
        <v>0</v>
      </c>
      <c r="J40" s="50">
        <f t="shared" si="32"/>
        <v>0</v>
      </c>
      <c r="K40" s="50">
        <f t="shared" si="32"/>
        <v>0</v>
      </c>
      <c r="L40" s="50">
        <f t="shared" si="32"/>
        <v>0</v>
      </c>
      <c r="M40" s="50">
        <f t="shared" si="32"/>
        <v>0</v>
      </c>
      <c r="N40" s="51">
        <f t="shared" si="32"/>
        <v>0</v>
      </c>
    </row>
    <row r="41" spans="1:14" s="49" customFormat="1" ht="22.5" customHeight="1">
      <c r="A41" s="133" t="s">
        <v>32</v>
      </c>
      <c r="B41" s="134"/>
      <c r="C41" s="135"/>
      <c r="D41" s="83"/>
      <c r="E41" s="21">
        <f>E40*10%</f>
        <v>0</v>
      </c>
      <c r="F41" s="21">
        <f t="shared" ref="F41:N41" si="33">F40*10%</f>
        <v>0</v>
      </c>
      <c r="G41" s="21">
        <f t="shared" si="33"/>
        <v>0</v>
      </c>
      <c r="H41" s="21">
        <f t="shared" si="33"/>
        <v>0</v>
      </c>
      <c r="I41" s="21">
        <f t="shared" si="33"/>
        <v>0</v>
      </c>
      <c r="J41" s="21">
        <f t="shared" si="33"/>
        <v>0</v>
      </c>
      <c r="K41" s="21">
        <f t="shared" si="33"/>
        <v>0</v>
      </c>
      <c r="L41" s="21">
        <f t="shared" si="33"/>
        <v>0</v>
      </c>
      <c r="M41" s="21">
        <f t="shared" si="33"/>
        <v>0</v>
      </c>
      <c r="N41" s="30">
        <f t="shared" si="33"/>
        <v>0</v>
      </c>
    </row>
    <row r="42" spans="1:14" s="98" customFormat="1" ht="22.5" customHeight="1" thickBot="1">
      <c r="A42" s="136" t="s">
        <v>56</v>
      </c>
      <c r="B42" s="137"/>
      <c r="C42" s="138"/>
      <c r="D42" s="95"/>
      <c r="E42" s="96">
        <f>SUM(E40:E41)</f>
        <v>0</v>
      </c>
      <c r="F42" s="96">
        <f t="shared" ref="F42:N42" si="34">SUM(F40:F41)</f>
        <v>0</v>
      </c>
      <c r="G42" s="96">
        <f t="shared" si="34"/>
        <v>0</v>
      </c>
      <c r="H42" s="96">
        <f t="shared" si="34"/>
        <v>0</v>
      </c>
      <c r="I42" s="96">
        <f t="shared" si="34"/>
        <v>0</v>
      </c>
      <c r="J42" s="96">
        <f t="shared" si="34"/>
        <v>0</v>
      </c>
      <c r="K42" s="96">
        <f t="shared" si="34"/>
        <v>0</v>
      </c>
      <c r="L42" s="96">
        <f t="shared" si="34"/>
        <v>0</v>
      </c>
      <c r="M42" s="96">
        <f t="shared" si="34"/>
        <v>0</v>
      </c>
      <c r="N42" s="97">
        <f t="shared" si="34"/>
        <v>0</v>
      </c>
    </row>
  </sheetData>
  <mergeCells count="22">
    <mergeCell ref="A40:C40"/>
    <mergeCell ref="A41:C41"/>
    <mergeCell ref="A42:C42"/>
    <mergeCell ref="B31:B36"/>
    <mergeCell ref="C32:C35"/>
    <mergeCell ref="B37:C37"/>
    <mergeCell ref="A38:C38"/>
    <mergeCell ref="A39:C39"/>
    <mergeCell ref="A24:A37"/>
    <mergeCell ref="B24:B30"/>
    <mergeCell ref="C26:C27"/>
    <mergeCell ref="A1:N1"/>
    <mergeCell ref="D3:D4"/>
    <mergeCell ref="E3:M3"/>
    <mergeCell ref="N3:N4"/>
    <mergeCell ref="B15:B19"/>
    <mergeCell ref="C16:C17"/>
    <mergeCell ref="A3:C9"/>
    <mergeCell ref="A10:A23"/>
    <mergeCell ref="B10:B14"/>
    <mergeCell ref="B21:B22"/>
    <mergeCell ref="B23:C23"/>
  </mergeCells>
  <phoneticPr fontId="3" type="noConversion"/>
  <hyperlinks>
    <hyperlink ref="E30" r:id="rId1" display="+@sum(e15..e19)"/>
    <hyperlink ref="F30" r:id="rId2" display="+@sum(e15..e19)"/>
    <hyperlink ref="G30" r:id="rId3" display="+@sum(e15..e19)"/>
    <hyperlink ref="H30" r:id="rId4" display="+@sum(e15..e19)"/>
    <hyperlink ref="I30" r:id="rId5" display="+@sum(e15..e19)"/>
    <hyperlink ref="J30" r:id="rId6" display="+@sum(e15..e19)"/>
    <hyperlink ref="K30" r:id="rId7" display="+@sum(e15..e19)"/>
    <hyperlink ref="L30" r:id="rId8" display="+@sum(e15..e19)"/>
    <hyperlink ref="M30" r:id="rId9" display="+@sum(e15..e19)"/>
    <hyperlink ref="N30" r:id="rId10" display="+@sum(e15..e19)"/>
  </hyperlinks>
  <pageMargins left="0.11811023622047245" right="0.11811023622047245" top="0.74803149606299213" bottom="0.74803149606299213" header="0.31496062992125984" footer="0.31496062992125984"/>
  <pageSetup paperSize="9" scale="63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2019년_환경</vt:lpstr>
      <vt:lpstr>'2019년_환경'!Print_Area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jainuser</dc:creator>
  <cp:lastModifiedBy>INCHANG</cp:lastModifiedBy>
  <cp:lastPrinted>2017-08-23T06:58:48Z</cp:lastPrinted>
  <dcterms:created xsi:type="dcterms:W3CDTF">2017-07-19T02:18:43Z</dcterms:created>
  <dcterms:modified xsi:type="dcterms:W3CDTF">2019-11-15T05:16:10Z</dcterms:modified>
</cp:coreProperties>
</file>